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W:\Engineering\14. TEMPLATES\5. SDC and Fees-In-Lieu Of\"/>
    </mc:Choice>
  </mc:AlternateContent>
  <xr:revisionPtr revIDLastSave="0" documentId="13_ncr:1_{1F2F1408-2486-4812-9209-CF2973781F68}" xr6:coauthVersionLast="47" xr6:coauthVersionMax="47" xr10:uidLastSave="{00000000-0000-0000-0000-000000000000}"/>
  <bookViews>
    <workbookView xWindow="-120" yWindow="-120" windowWidth="51840" windowHeight="21120" xr2:uid="{00000000-000D-0000-FFFF-FFFF00000000}"/>
  </bookViews>
  <sheets>
    <sheet name="SDC-Commercial and NonSFD"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0" i="5" l="1"/>
  <c r="J69" i="5"/>
  <c r="J135" i="5" l="1"/>
  <c r="J131" i="5"/>
  <c r="J128" i="5"/>
  <c r="J126" i="5"/>
  <c r="J53" i="5"/>
  <c r="J37" i="5"/>
  <c r="I140" i="5" l="1"/>
  <c r="J58" i="5"/>
  <c r="J82" i="5"/>
  <c r="J41" i="5"/>
  <c r="J39" i="5"/>
  <c r="J118" i="5" l="1"/>
  <c r="J116" i="5"/>
  <c r="J115" i="5"/>
  <c r="J114" i="5"/>
  <c r="J113" i="5"/>
  <c r="J112" i="5"/>
  <c r="J111" i="5"/>
  <c r="J110" i="5"/>
  <c r="J109" i="5"/>
  <c r="J108" i="5"/>
  <c r="J107" i="5"/>
  <c r="J106" i="5"/>
  <c r="J105" i="5"/>
  <c r="J104" i="5"/>
  <c r="J103" i="5"/>
  <c r="J117" i="5"/>
  <c r="J62" i="5"/>
  <c r="J61" i="5"/>
  <c r="J57" i="5"/>
  <c r="J56" i="5"/>
  <c r="J55" i="5"/>
  <c r="J54" i="5"/>
  <c r="J32" i="5"/>
  <c r="J33" i="5"/>
  <c r="J31" i="5"/>
  <c r="J30" i="5"/>
  <c r="J29" i="5"/>
  <c r="J28" i="5"/>
  <c r="J87" i="5"/>
  <c r="I93" i="5" s="1"/>
  <c r="J66" i="5"/>
  <c r="J27" i="5"/>
  <c r="J26" i="5"/>
  <c r="I72" i="5" l="1"/>
  <c r="I47" i="5"/>
  <c r="I121" i="5"/>
  <c r="I143" i="5" l="1"/>
</calcChain>
</file>

<file path=xl/sharedStrings.xml><?xml version="1.0" encoding="utf-8"?>
<sst xmlns="http://schemas.openxmlformats.org/spreadsheetml/2006/main" count="137" uniqueCount="99">
  <si>
    <t>Date</t>
  </si>
  <si>
    <t>Meter Size</t>
  </si>
  <si>
    <t>Quantity</t>
  </si>
  <si>
    <t>Fee</t>
  </si>
  <si>
    <t>TOTAL WATER SDCs</t>
  </si>
  <si>
    <t xml:space="preserve">SYSTEM DEVELOPMENT CHARGE </t>
  </si>
  <si>
    <t>WORKSHEET</t>
  </si>
  <si>
    <t>City of St. Helens, Oregon - Engineering Division and Building Department</t>
  </si>
  <si>
    <t>265 Strand Street, St. Helens, OR 97051 | 503-397-6272 | www.sthelensoregon.gov</t>
  </si>
  <si>
    <t>Reviewed By - Print Name and Title</t>
  </si>
  <si>
    <t>Sign Name</t>
  </si>
  <si>
    <t>I. Water Meter</t>
  </si>
  <si>
    <t>3/4-inch meter</t>
  </si>
  <si>
    <t>1-inch meter</t>
  </si>
  <si>
    <t>Fee per Meter</t>
  </si>
  <si>
    <t xml:space="preserve">II. Water System Connection </t>
  </si>
  <si>
    <t>Fee Per Connection</t>
  </si>
  <si>
    <t xml:space="preserve">II. Wastewater System Connection </t>
  </si>
  <si>
    <t>• 4-inch diameter sewer main tap</t>
  </si>
  <si>
    <t>• No fee if approved sewer main tap exists.</t>
  </si>
  <si>
    <t>TOTAL WASTEWATER SDCs</t>
  </si>
  <si>
    <t>I. Stormwater SDC includes all new impervious surfaces including roofs, walks, pavement, slabs, and driveways.</t>
  </si>
  <si>
    <t xml:space="preserve">II. Stormwater System Connection </t>
  </si>
  <si>
    <t>TOTAL STORMWATER SDCs</t>
  </si>
  <si>
    <t>TOTAL TRANSPORTATION SDCs</t>
  </si>
  <si>
    <t>TOTAL PARK SYSTEM SDCs</t>
  </si>
  <si>
    <t>Connection</t>
  </si>
  <si>
    <t>I. Wastewater SDC (determined by the water meter size)</t>
  </si>
  <si>
    <t>Enter Total Impervious Surface, sq.ft.,</t>
  </si>
  <si>
    <t>• 4-inch diameter storm main or catch basin tap</t>
  </si>
  <si>
    <t>• No fee if approved storm drain or catch basin tap exists.</t>
  </si>
  <si>
    <t xml:space="preserve">Transportation SDC are based on Institute of Transportation Engineers (ITE) Trip Generation Manual </t>
  </si>
  <si>
    <t>Additional Comments:</t>
  </si>
  <si>
    <t>Commercial Projects</t>
  </si>
  <si>
    <t>Description of Development</t>
  </si>
  <si>
    <t>1.5-inch meter</t>
  </si>
  <si>
    <t>2-inch meter</t>
  </si>
  <si>
    <t>3-inch meter</t>
  </si>
  <si>
    <t>4-inch meter</t>
  </si>
  <si>
    <t>6-inch meter</t>
  </si>
  <si>
    <t>8-inch meter</t>
  </si>
  <si>
    <t>(110) General light industrial</t>
  </si>
  <si>
    <t>(120) General heavy industrial</t>
  </si>
  <si>
    <t>(140) Manufacturing</t>
  </si>
  <si>
    <t>(150) Warehousing</t>
  </si>
  <si>
    <t>(220) Apartment</t>
  </si>
  <si>
    <t>(221) Low‐Rise Apartment</t>
  </si>
  <si>
    <t>(231) Mid‐Rise residential w/1st‐floor commercial</t>
  </si>
  <si>
    <t>(270) Residential Planned Unit Development</t>
  </si>
  <si>
    <t>(310) Hotel</t>
  </si>
  <si>
    <t>(710) General office building</t>
  </si>
  <si>
    <t>(750) Office park</t>
  </si>
  <si>
    <t>(926) Food Cart Pod</t>
  </si>
  <si>
    <t>(930) Fast Casual Restaurant</t>
  </si>
  <si>
    <t>(934) Fast‐food restaurant with drive‐through</t>
  </si>
  <si>
    <t>per 1,000 SF gross floor area</t>
  </si>
  <si>
    <t>per Dwelling Unit</t>
  </si>
  <si>
    <t>per Room</t>
  </si>
  <si>
    <t>per Food Cart</t>
  </si>
  <si>
    <t>Land Use</t>
  </si>
  <si>
    <t xml:space="preserve">Transportation SDC for non-single family residential projects is calculated from the estimated number of PMPHVTs (PM Peak Hour Vehicle Trips) which will be generated by the development multiplied by the total transportation SDC of $4,478 per the PM Peak Hour Vehicle Trip for the appropriate ITE land use category.  </t>
  </si>
  <si>
    <t>PMPHVT</t>
  </si>
  <si>
    <t>Land Use Basis (LUB)</t>
  </si>
  <si>
    <t>Park System SDC for per FTE (Full Time Equivalent ) Employee for Business …......…............................</t>
  </si>
  <si>
    <t xml:space="preserve">  (and Multifamily Dwellings)</t>
  </si>
  <si>
    <t>1. APPLICANT</t>
  </si>
  <si>
    <t>Name</t>
  </si>
  <si>
    <r>
      <t xml:space="preserve">Mailing Address </t>
    </r>
    <r>
      <rPr>
        <i/>
        <u/>
        <sz val="9"/>
        <color theme="1"/>
        <rFont val="Calibri"/>
        <family val="2"/>
      </rPr>
      <t>(City, State, Zip Code)</t>
    </r>
  </si>
  <si>
    <t>Phone Number</t>
  </si>
  <si>
    <t>Email Address</t>
  </si>
  <si>
    <t>2. WATER SYSTEM DEVELOPMENT CHARGE</t>
  </si>
  <si>
    <t>3/4" Meter (meter installed only)</t>
  </si>
  <si>
    <t xml:space="preserve">3/4" Meter (new service and meter) </t>
  </si>
  <si>
    <t>#LUB</t>
  </si>
  <si>
    <t>Fee = PMPVHT x #LUB x $4,478</t>
  </si>
  <si>
    <t>Is development is exempt from Water SDCs? Please provide reason below,</t>
  </si>
  <si>
    <t>Is development is exempt from Wastewater SDCs? Please provide reason below,</t>
  </si>
  <si>
    <t>Is development is exempt from Stormwater SDCs? Please provide reason below,</t>
  </si>
  <si>
    <t>Is development is exempt from Transportation SDCs? Please provide reason below,</t>
  </si>
  <si>
    <t>Is development is exempt from Park System SDCs? Please provide reason below,</t>
  </si>
  <si>
    <t>3. WASTEWATER SYSTEM DEVELOPMENT CHARGE</t>
  </si>
  <si>
    <t>4. STORMWATER SYSTEM DEVELOPMENT CHARGE</t>
  </si>
  <si>
    <t>5. TRANSPORTATION SYSTEM DEVELOPMENT CHARGE</t>
  </si>
  <si>
    <t>6. PARK SYSTEM DEVELOPMENT CHARGE</t>
  </si>
  <si>
    <t>Stormwater SDC for commercial and multifamily projects is calculated by multiplying the amount of impervious surface area by $0.8708, or by multiplying the amount of impervious surface area by the Stormwater SDC rate of $2,177 and dividing that number by one DRU (drainage residential unit) which is equal to 2,500 square feet of impervious surface. Rate is based on formula below,</t>
  </si>
  <si>
    <t>Park System SDC per Dwelling Unit for Multi-Family, i.e. apartment, condo, Retirement/Assisted living complex)  ……....................................….........</t>
  </si>
  <si>
    <t>Park System SDC for residential development for a 
Tri-Plex is …............................</t>
  </si>
  <si>
    <t>Park System SDC for residential development for a 
Four-Plex …..........................…............................</t>
  </si>
  <si>
    <t>8. OFFICE USE ONLY</t>
  </si>
  <si>
    <r>
      <t>Building Permit No.</t>
    </r>
    <r>
      <rPr>
        <i/>
        <u/>
        <sz val="9"/>
        <color theme="1"/>
        <rFont val="Calibri"/>
        <family val="2"/>
      </rPr>
      <t xml:space="preserve"> </t>
    </r>
    <r>
      <rPr>
        <i/>
        <u/>
        <sz val="8"/>
        <color theme="1"/>
        <rFont val="Calibri"/>
        <family val="2"/>
      </rPr>
      <t>(If Known)</t>
    </r>
  </si>
  <si>
    <r>
      <t xml:space="preserve">Site Address </t>
    </r>
    <r>
      <rPr>
        <i/>
        <u/>
        <sz val="8"/>
        <color theme="1"/>
        <rFont val="Calibri"/>
        <family val="2"/>
      </rPr>
      <t>(If Known)</t>
    </r>
  </si>
  <si>
    <t>I. Wastewater SDC (determined by the water meter size) continued</t>
  </si>
  <si>
    <t># of Dwelling Units</t>
  </si>
  <si>
    <r>
      <t xml:space="preserve">System Development Charges (SDCs) are collected by the City to help offset the impact your project will add to the City's infrastructure and are one-time charges assessed on new development (growth) to pay for the costs of expanding public facilities. Growth creates additional infrastructure demands and increases the need for capital improvements. SDCs provide a mechanism to allow new growth in the community to pay for its share of infrastructure costs for water, wastewater, drainage, streets, and parks. </t>
    </r>
    <r>
      <rPr>
        <b/>
        <sz val="10"/>
        <color rgb="FFC00000"/>
        <rFont val="Calibri"/>
        <family val="2"/>
      </rPr>
      <t>For questions regarding SDCs, please contact Engineering@sthelensoregon.gov.</t>
    </r>
  </si>
  <si>
    <t xml:space="preserve">Other, See System Development Charges and Other Fees Sheet on website and please enter below, </t>
  </si>
  <si>
    <t xml:space="preserve">TOTAL SYSTEM DEVELOPMENT CHARGES   </t>
  </si>
  <si>
    <t>1" or larger meter will be charged minimum fee of $1,700 plus actual time and materials (T&amp;M).</t>
  </si>
  <si>
    <t>• Sewer main tap fee for connections greater than   4-inch in diameter will be charged a minimum fee of $300.00 plus actual time and materials (T&amp;M)</t>
  </si>
  <si>
    <t>• Storm drain main tap fee for connections greater than 4-inch in diameter will be charged a minimum fee of $300.00 plus actual time and materials (T&amp;M)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</si>
</sst>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6" formatCode="_(&quot;$&quot;* #,##0.00_);_(&quot;$&quot;* \(#,##0.00\);_(&quot;$&quot;* &quot;-&quot;_);_(@_)"/>
  </numFmts>
  <fonts count="31" x14ac:knownFonts="1">
    <font>
      <sz val="11"/>
      <color theme="1"/>
      <name val="Calibri"/>
      <family val="2"/>
    </font>
    <font>
      <sz val="10"/>
      <color theme="1"/>
      <name val="Calibri"/>
      <family val="2"/>
    </font>
    <font>
      <u/>
      <sz val="10"/>
      <color theme="1"/>
      <name val="Calibri"/>
      <family val="2"/>
    </font>
    <font>
      <i/>
      <u/>
      <sz val="10"/>
      <color theme="1"/>
      <name val="Calibri"/>
      <family val="2"/>
    </font>
    <font>
      <b/>
      <sz val="11"/>
      <color theme="0"/>
      <name val="Calibri"/>
      <family val="2"/>
    </font>
    <font>
      <sz val="9"/>
      <color theme="1"/>
      <name val="Calibri"/>
      <family val="2"/>
    </font>
    <font>
      <i/>
      <sz val="10"/>
      <color theme="1"/>
      <name val="Calibri"/>
      <family val="2"/>
    </font>
    <font>
      <i/>
      <sz val="9"/>
      <color theme="1"/>
      <name val="Calibri"/>
      <family val="2"/>
    </font>
    <font>
      <b/>
      <sz val="14"/>
      <color theme="1"/>
      <name val="Calibri"/>
      <family val="2"/>
    </font>
    <font>
      <sz val="10"/>
      <name val="Calibri"/>
      <family val="2"/>
    </font>
    <font>
      <b/>
      <sz val="20"/>
      <color theme="1"/>
      <name val="Calibri"/>
      <family val="2"/>
    </font>
    <font>
      <sz val="18"/>
      <color theme="1"/>
      <name val="Calibri"/>
      <family val="2"/>
    </font>
    <font>
      <sz val="11"/>
      <color theme="1"/>
      <name val="Calibri"/>
      <family val="2"/>
    </font>
    <font>
      <b/>
      <sz val="11"/>
      <color theme="1"/>
      <name val="Calibri"/>
      <family val="2"/>
    </font>
    <font>
      <b/>
      <sz val="13"/>
      <color theme="1"/>
      <name val="Calibri"/>
      <family val="2"/>
    </font>
    <font>
      <b/>
      <u/>
      <sz val="10"/>
      <color theme="1"/>
      <name val="Calibri"/>
      <family val="2"/>
    </font>
    <font>
      <sz val="8"/>
      <color theme="1"/>
      <name val="Calibri"/>
      <family val="2"/>
    </font>
    <font>
      <sz val="8"/>
      <name val="Calibri"/>
      <family val="2"/>
    </font>
    <font>
      <i/>
      <sz val="7"/>
      <color theme="1"/>
      <name val="Calibri"/>
      <family val="2"/>
    </font>
    <font>
      <b/>
      <u/>
      <sz val="11"/>
      <color theme="1"/>
      <name val="Calibri"/>
      <family val="2"/>
    </font>
    <font>
      <b/>
      <u/>
      <sz val="10.5"/>
      <color theme="1"/>
      <name val="Calibri"/>
      <family val="2"/>
    </font>
    <font>
      <b/>
      <sz val="10"/>
      <name val="Calibri"/>
      <family val="2"/>
    </font>
    <font>
      <i/>
      <sz val="12"/>
      <color theme="1"/>
      <name val="Calibri"/>
      <family val="2"/>
    </font>
    <font>
      <b/>
      <sz val="11"/>
      <name val="Calibri"/>
      <family val="2"/>
    </font>
    <font>
      <i/>
      <u/>
      <sz val="9"/>
      <color theme="1"/>
      <name val="Calibri"/>
      <family val="2"/>
    </font>
    <font>
      <sz val="9.8000000000000007"/>
      <color theme="1"/>
      <name val="Calibri"/>
      <family val="2"/>
    </font>
    <font>
      <b/>
      <u/>
      <sz val="9"/>
      <color theme="1"/>
      <name val="Calibri"/>
      <family val="2"/>
    </font>
    <font>
      <b/>
      <sz val="9"/>
      <color theme="1"/>
      <name val="Calibri"/>
      <family val="2"/>
    </font>
    <font>
      <i/>
      <u/>
      <sz val="8"/>
      <color theme="1"/>
      <name val="Calibri"/>
      <family val="2"/>
    </font>
    <font>
      <u/>
      <sz val="9"/>
      <color theme="1"/>
      <name val="Calibri"/>
      <family val="2"/>
    </font>
    <font>
      <b/>
      <sz val="10"/>
      <color rgb="FFC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rgb="FF0070C0"/>
        <bgColor indexed="64"/>
      </patternFill>
    </fill>
    <fill>
      <patternFill patternType="solid">
        <fgColor rgb="FFD26308"/>
        <bgColor indexed="64"/>
      </patternFill>
    </fill>
    <fill>
      <patternFill patternType="solid">
        <fgColor theme="6" tint="-0.249977111117893"/>
        <bgColor indexed="64"/>
      </patternFill>
    </fill>
    <fill>
      <patternFill patternType="solid">
        <fgColor rgb="FFFFFF61"/>
        <bgColor indexed="64"/>
      </patternFill>
    </fill>
    <fill>
      <patternFill patternType="solid">
        <fgColor theme="2" tint="-0.499984740745262"/>
        <bgColor indexed="64"/>
      </patternFill>
    </fill>
    <fill>
      <patternFill patternType="solid">
        <fgColor theme="8" tint="-0.499984740745262"/>
        <bgColor indexed="64"/>
      </patternFill>
    </fill>
    <fill>
      <patternFill patternType="solid">
        <fgColor theme="0" tint="-4.9989318521683403E-2"/>
        <bgColor indexed="64"/>
      </patternFill>
    </fill>
  </fills>
  <borders count="33">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auto="1"/>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indexed="64"/>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indexed="64"/>
      </right>
      <top/>
      <bottom/>
      <diagonal/>
    </border>
    <border>
      <left/>
      <right style="medium">
        <color auto="1"/>
      </right>
      <top/>
      <bottom/>
      <diagonal/>
    </border>
  </borders>
  <cellStyleXfs count="2">
    <xf numFmtId="0" fontId="0" fillId="0" borderId="0"/>
    <xf numFmtId="43" fontId="12" fillId="0" borderId="0" applyFont="0" applyFill="0" applyBorder="0" applyAlignment="0" applyProtection="0"/>
  </cellStyleXfs>
  <cellXfs count="262">
    <xf numFmtId="0" fontId="0" fillId="0" borderId="0" xfId="0"/>
    <xf numFmtId="0" fontId="1" fillId="0" borderId="0" xfId="0" applyFont="1"/>
    <xf numFmtId="0" fontId="5" fillId="0" borderId="0" xfId="0" applyFont="1"/>
    <xf numFmtId="0" fontId="8" fillId="0" borderId="0" xfId="0" applyFont="1" applyAlignment="1">
      <alignment horizontal="center" vertical="top" wrapText="1"/>
    </xf>
    <xf numFmtId="0" fontId="1" fillId="0" borderId="0" xfId="0" applyFont="1" applyAlignment="1">
      <alignment horizontal="center" vertical="top"/>
    </xf>
    <xf numFmtId="0" fontId="7" fillId="0" borderId="0" xfId="0" applyFont="1" applyAlignment="1">
      <alignment horizontal="left" vertical="top" wrapText="1"/>
    </xf>
    <xf numFmtId="0" fontId="1" fillId="0" borderId="0" xfId="0" applyFont="1" applyAlignment="1">
      <alignment vertical="center"/>
    </xf>
    <xf numFmtId="0" fontId="9" fillId="0" borderId="0" xfId="0" applyFont="1"/>
    <xf numFmtId="0" fontId="2" fillId="0" borderId="10" xfId="0" applyFont="1" applyBorder="1"/>
    <xf numFmtId="0" fontId="5" fillId="0" borderId="11" xfId="0" applyFont="1" applyBorder="1"/>
    <xf numFmtId="0" fontId="1" fillId="0" borderId="2" xfId="0" applyFont="1" applyBorder="1" applyAlignment="1" applyProtection="1">
      <alignment horizontal="center" vertical="top"/>
      <protection locked="0"/>
    </xf>
    <xf numFmtId="0" fontId="1" fillId="0" borderId="1" xfId="0" applyFont="1" applyBorder="1" applyAlignment="1" applyProtection="1">
      <alignment horizontal="center" vertical="top"/>
      <protection locked="0"/>
    </xf>
    <xf numFmtId="0" fontId="1" fillId="0" borderId="2"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9" xfId="0" applyFont="1" applyBorder="1" applyAlignment="1" applyProtection="1">
      <alignment horizontal="center"/>
      <protection locked="0"/>
    </xf>
    <xf numFmtId="2" fontId="1" fillId="0" borderId="16" xfId="0" applyNumberFormat="1" applyFont="1" applyBorder="1" applyAlignment="1" applyProtection="1">
      <alignment horizontal="center" vertical="top"/>
      <protection locked="0"/>
    </xf>
    <xf numFmtId="0" fontId="1" fillId="0" borderId="16" xfId="0" applyFont="1" applyBorder="1" applyAlignment="1" applyProtection="1">
      <alignment horizontal="center"/>
      <protection locked="0"/>
    </xf>
    <xf numFmtId="0" fontId="1" fillId="10" borderId="4" xfId="0" applyFont="1" applyFill="1" applyBorder="1"/>
    <xf numFmtId="0" fontId="9" fillId="10" borderId="4" xfId="0" applyFont="1" applyFill="1" applyBorder="1"/>
    <xf numFmtId="0" fontId="1" fillId="10" borderId="0" xfId="0" applyFont="1" applyFill="1"/>
    <xf numFmtId="0" fontId="17" fillId="10" borderId="0" xfId="0" applyFont="1" applyFill="1" applyAlignment="1">
      <alignment vertical="top"/>
    </xf>
    <xf numFmtId="0" fontId="1" fillId="10" borderId="6" xfId="0" applyFont="1" applyFill="1" applyBorder="1" applyAlignment="1">
      <alignment horizontal="right" vertical="center"/>
    </xf>
    <xf numFmtId="0" fontId="1" fillId="10" borderId="2" xfId="0" applyFont="1" applyFill="1" applyBorder="1"/>
    <xf numFmtId="0" fontId="1" fillId="10" borderId="2" xfId="0" applyFont="1" applyFill="1" applyBorder="1" applyAlignment="1">
      <alignment vertical="top"/>
    </xf>
    <xf numFmtId="0" fontId="1" fillId="10" borderId="7" xfId="0" applyFont="1" applyFill="1" applyBorder="1"/>
    <xf numFmtId="0" fontId="1" fillId="0" borderId="4" xfId="0" applyFont="1" applyBorder="1" applyAlignment="1" applyProtection="1">
      <alignment horizontal="center" vertical="top"/>
      <protection locked="0"/>
    </xf>
    <xf numFmtId="0" fontId="3" fillId="10" borderId="0" xfId="0" applyFont="1" applyFill="1" applyAlignment="1">
      <alignment horizontal="center" vertical="top"/>
    </xf>
    <xf numFmtId="0" fontId="6" fillId="10" borderId="0" xfId="0" applyFont="1" applyFill="1"/>
    <xf numFmtId="0" fontId="1" fillId="10" borderId="0" xfId="0" applyFont="1" applyFill="1" applyAlignment="1">
      <alignment horizontal="left" vertical="top"/>
    </xf>
    <xf numFmtId="0" fontId="1" fillId="10" borderId="10" xfId="0" applyFont="1" applyFill="1" applyBorder="1" applyAlignment="1">
      <alignment horizontal="left" vertical="top"/>
    </xf>
    <xf numFmtId="0" fontId="3" fillId="10" borderId="0" xfId="0" applyFont="1" applyFill="1" applyAlignment="1">
      <alignment horizontal="left" vertical="top"/>
    </xf>
    <xf numFmtId="0" fontId="1" fillId="10" borderId="0" xfId="0" applyFont="1" applyFill="1" applyAlignment="1">
      <alignment horizontal="center" vertical="top"/>
    </xf>
    <xf numFmtId="6" fontId="1" fillId="10" borderId="0" xfId="0" applyNumberFormat="1" applyFont="1" applyFill="1" applyAlignment="1">
      <alignment horizontal="left" vertical="top"/>
    </xf>
    <xf numFmtId="44" fontId="1" fillId="10" borderId="0" xfId="0" applyNumberFormat="1" applyFont="1" applyFill="1" applyAlignment="1">
      <alignment horizontal="left" vertical="top"/>
    </xf>
    <xf numFmtId="44" fontId="1" fillId="10" borderId="11" xfId="0" applyNumberFormat="1" applyFont="1" applyFill="1" applyBorder="1" applyAlignment="1">
      <alignment horizontal="left" vertical="top"/>
    </xf>
    <xf numFmtId="0" fontId="6" fillId="10" borderId="0" xfId="0" applyFont="1" applyFill="1" applyAlignment="1">
      <alignment horizontal="left"/>
    </xf>
    <xf numFmtId="0" fontId="3" fillId="10" borderId="0" xfId="0" applyFont="1" applyFill="1"/>
    <xf numFmtId="0" fontId="3" fillId="10" borderId="0" xfId="0" applyFont="1" applyFill="1" applyAlignment="1">
      <alignment horizontal="left"/>
    </xf>
    <xf numFmtId="0" fontId="1" fillId="10" borderId="11" xfId="0" applyFont="1" applyFill="1" applyBorder="1" applyAlignment="1">
      <alignment horizontal="left"/>
    </xf>
    <xf numFmtId="0" fontId="1" fillId="10" borderId="10" xfId="0" applyFont="1" applyFill="1" applyBorder="1" applyAlignment="1">
      <alignment horizontal="left" wrapText="1"/>
    </xf>
    <xf numFmtId="0" fontId="1" fillId="10" borderId="0" xfId="0" applyFont="1" applyFill="1" applyAlignment="1">
      <alignment horizontal="left" wrapText="1"/>
    </xf>
    <xf numFmtId="0" fontId="1" fillId="10" borderId="10" xfId="0" applyFont="1" applyFill="1" applyBorder="1" applyAlignment="1">
      <alignment horizontal="left" vertical="top" wrapText="1"/>
    </xf>
    <xf numFmtId="0" fontId="1" fillId="10" borderId="0" xfId="0" applyFont="1" applyFill="1" applyAlignment="1">
      <alignment horizontal="left" vertical="top" wrapText="1"/>
    </xf>
    <xf numFmtId="164" fontId="1" fillId="10" borderId="0" xfId="0" applyNumberFormat="1" applyFont="1" applyFill="1"/>
    <xf numFmtId="0" fontId="1" fillId="10" borderId="0" xfId="0" applyFont="1" applyFill="1" applyAlignment="1">
      <alignment vertical="top" wrapText="1"/>
    </xf>
    <xf numFmtId="0" fontId="1" fillId="10" borderId="11" xfId="0" applyFont="1" applyFill="1" applyBorder="1" applyAlignment="1">
      <alignment horizontal="left" vertical="top"/>
    </xf>
    <xf numFmtId="0" fontId="1" fillId="10" borderId="31" xfId="0" applyFont="1" applyFill="1" applyBorder="1" applyAlignment="1">
      <alignment horizontal="left" vertical="top" wrapText="1"/>
    </xf>
    <xf numFmtId="0" fontId="18" fillId="10" borderId="0" xfId="0" applyFont="1" applyFill="1" applyAlignment="1">
      <alignment vertical="top"/>
    </xf>
    <xf numFmtId="8" fontId="1" fillId="10" borderId="0" xfId="0" applyNumberFormat="1" applyFont="1" applyFill="1" applyAlignment="1">
      <alignment horizontal="left" vertical="top"/>
    </xf>
    <xf numFmtId="0" fontId="1" fillId="10" borderId="0" xfId="0" applyFont="1" applyFill="1" applyAlignment="1">
      <alignment horizontal="left"/>
    </xf>
    <xf numFmtId="0" fontId="2" fillId="10" borderId="0" xfId="0" applyFont="1" applyFill="1" applyAlignment="1">
      <alignment horizontal="left" vertical="top"/>
    </xf>
    <xf numFmtId="0" fontId="2" fillId="10" borderId="0" xfId="0" applyFont="1" applyFill="1"/>
    <xf numFmtId="0" fontId="2" fillId="10" borderId="0" xfId="0" applyFont="1" applyFill="1" applyAlignment="1">
      <alignment horizontal="left"/>
    </xf>
    <xf numFmtId="0" fontId="1" fillId="10" borderId="4" xfId="0" applyFont="1" applyFill="1" applyBorder="1" applyAlignment="1">
      <alignment horizontal="center" vertical="top"/>
    </xf>
    <xf numFmtId="164" fontId="1" fillId="10" borderId="0" xfId="0" applyNumberFormat="1" applyFont="1" applyFill="1" applyAlignment="1">
      <alignment horizontal="left" vertical="center" wrapText="1"/>
    </xf>
    <xf numFmtId="164" fontId="1" fillId="10" borderId="11" xfId="0" applyNumberFormat="1" applyFont="1" applyFill="1" applyBorder="1" applyAlignment="1">
      <alignment horizontal="left" vertical="center" wrapText="1"/>
    </xf>
    <xf numFmtId="0" fontId="1" fillId="10" borderId="10" xfId="0" applyFont="1" applyFill="1" applyBorder="1" applyAlignment="1">
      <alignment vertical="top"/>
    </xf>
    <xf numFmtId="0" fontId="1" fillId="10" borderId="10" xfId="0" applyFont="1" applyFill="1" applyBorder="1" applyAlignment="1">
      <alignment vertical="top" wrapText="1"/>
    </xf>
    <xf numFmtId="0" fontId="1" fillId="10" borderId="11" xfId="0" applyFont="1" applyFill="1" applyBorder="1"/>
    <xf numFmtId="6" fontId="3" fillId="10" borderId="0" xfId="0" applyNumberFormat="1" applyFont="1" applyFill="1" applyAlignment="1">
      <alignment horizontal="left" vertical="top"/>
    </xf>
    <xf numFmtId="6" fontId="2" fillId="10" borderId="11" xfId="0" applyNumberFormat="1" applyFont="1" applyFill="1" applyBorder="1" applyAlignment="1">
      <alignment horizontal="center" vertical="top"/>
    </xf>
    <xf numFmtId="44" fontId="1" fillId="10" borderId="0" xfId="0" applyNumberFormat="1" applyFont="1" applyFill="1" applyAlignment="1">
      <alignment horizontal="center"/>
    </xf>
    <xf numFmtId="0" fontId="6" fillId="10" borderId="0" xfId="0" applyFont="1" applyFill="1" applyAlignment="1">
      <alignment vertical="top"/>
    </xf>
    <xf numFmtId="0" fontId="1" fillId="10" borderId="31" xfId="0" applyFont="1" applyFill="1" applyBorder="1" applyAlignment="1">
      <alignment horizontal="left" vertical="top"/>
    </xf>
    <xf numFmtId="0" fontId="6" fillId="10" borderId="0" xfId="0" applyFont="1" applyFill="1" applyAlignment="1">
      <alignment horizontal="left" vertical="top"/>
    </xf>
    <xf numFmtId="2" fontId="1" fillId="10" borderId="0" xfId="0" applyNumberFormat="1" applyFont="1" applyFill="1" applyAlignment="1">
      <alignment horizontal="center" vertical="top"/>
    </xf>
    <xf numFmtId="6" fontId="1" fillId="10" borderId="0" xfId="0" applyNumberFormat="1" applyFont="1" applyFill="1" applyAlignment="1">
      <alignment vertical="top"/>
    </xf>
    <xf numFmtId="0" fontId="1" fillId="10" borderId="0" xfId="0" applyFont="1" applyFill="1" applyAlignment="1">
      <alignment vertical="top"/>
    </xf>
    <xf numFmtId="44" fontId="1" fillId="10" borderId="0" xfId="0" applyNumberFormat="1" applyFont="1" applyFill="1" applyAlignment="1">
      <alignment vertical="top"/>
    </xf>
    <xf numFmtId="44" fontId="1" fillId="10" borderId="11" xfId="0" applyNumberFormat="1" applyFont="1" applyFill="1" applyBorder="1" applyAlignment="1">
      <alignment vertical="top"/>
    </xf>
    <xf numFmtId="0" fontId="1" fillId="10" borderId="6" xfId="0" applyFont="1" applyFill="1" applyBorder="1" applyAlignment="1">
      <alignment horizontal="left" vertical="top"/>
    </xf>
    <xf numFmtId="0" fontId="1" fillId="10" borderId="2" xfId="0" applyFont="1" applyFill="1" applyBorder="1" applyAlignment="1">
      <alignment horizontal="left" vertical="top"/>
    </xf>
    <xf numFmtId="0" fontId="1" fillId="10" borderId="2" xfId="0" applyFont="1" applyFill="1" applyBorder="1" applyAlignment="1">
      <alignment horizontal="center" vertical="top"/>
    </xf>
    <xf numFmtId="6" fontId="1" fillId="10" borderId="2" xfId="0" applyNumberFormat="1" applyFont="1" applyFill="1" applyBorder="1" applyAlignment="1">
      <alignment horizontal="left" vertical="top"/>
    </xf>
    <xf numFmtId="44" fontId="1" fillId="10" borderId="2" xfId="0" applyNumberFormat="1" applyFont="1" applyFill="1" applyBorder="1" applyAlignment="1">
      <alignment horizontal="left" vertical="top"/>
    </xf>
    <xf numFmtId="44" fontId="1" fillId="10" borderId="7" xfId="0" applyNumberFormat="1" applyFont="1" applyFill="1" applyBorder="1" applyAlignment="1">
      <alignment horizontal="left" vertical="top"/>
    </xf>
    <xf numFmtId="0" fontId="3" fillId="10" borderId="0" xfId="0" applyFont="1" applyFill="1" applyAlignment="1">
      <alignment horizontal="left" vertical="top" wrapText="1"/>
    </xf>
    <xf numFmtId="0" fontId="21" fillId="10" borderId="3" xfId="0" applyFont="1" applyFill="1" applyBorder="1" applyAlignment="1">
      <alignment horizontal="left"/>
    </xf>
    <xf numFmtId="0" fontId="21" fillId="10" borderId="4" xfId="0" applyFont="1" applyFill="1" applyBorder="1" applyAlignment="1">
      <alignment horizontal="left"/>
    </xf>
    <xf numFmtId="164" fontId="1" fillId="10" borderId="0" xfId="0" applyNumberFormat="1" applyFont="1" applyFill="1" applyAlignment="1">
      <alignment horizontal="center"/>
    </xf>
    <xf numFmtId="0" fontId="2" fillId="10" borderId="4" xfId="0" applyFont="1" applyFill="1" applyBorder="1" applyAlignment="1">
      <alignment horizontal="left" vertical="top"/>
    </xf>
    <xf numFmtId="0" fontId="21" fillId="10" borderId="5" xfId="0" applyFont="1" applyFill="1" applyBorder="1" applyAlignment="1">
      <alignment horizontal="left"/>
    </xf>
    <xf numFmtId="0" fontId="1" fillId="10" borderId="0" xfId="0" applyFont="1" applyFill="1" applyAlignment="1">
      <alignment horizontal="center"/>
    </xf>
    <xf numFmtId="44" fontId="1" fillId="10" borderId="0" xfId="0" applyNumberFormat="1" applyFont="1" applyFill="1"/>
    <xf numFmtId="44" fontId="1" fillId="10" borderId="11" xfId="0" applyNumberFormat="1" applyFont="1" applyFill="1" applyBorder="1"/>
    <xf numFmtId="0" fontId="7" fillId="10" borderId="10" xfId="0" applyFont="1" applyFill="1" applyBorder="1"/>
    <xf numFmtId="0" fontId="1" fillId="0" borderId="2" xfId="0" applyFont="1" applyBorder="1" applyAlignment="1" applyProtection="1">
      <alignment vertical="top" wrapText="1"/>
      <protection locked="0"/>
    </xf>
    <xf numFmtId="0" fontId="1" fillId="0" borderId="2" xfId="0" applyFont="1" applyBorder="1" applyAlignment="1" applyProtection="1">
      <alignment vertical="top"/>
      <protection locked="0"/>
    </xf>
    <xf numFmtId="0" fontId="1" fillId="10" borderId="10" xfId="0" applyFont="1" applyFill="1" applyBorder="1" applyAlignment="1">
      <alignment vertical="top"/>
    </xf>
    <xf numFmtId="0" fontId="1" fillId="10" borderId="0" xfId="0" applyFont="1" applyFill="1" applyAlignment="1">
      <alignment vertical="top"/>
    </xf>
    <xf numFmtId="0" fontId="14" fillId="0" borderId="14" xfId="0" applyFont="1" applyBorder="1" applyAlignment="1">
      <alignment horizontal="center"/>
    </xf>
    <xf numFmtId="0" fontId="1" fillId="0" borderId="15" xfId="0" applyFont="1" applyBorder="1" applyAlignment="1">
      <alignment horizontal="center" vertical="top"/>
    </xf>
    <xf numFmtId="0" fontId="11" fillId="0" borderId="17" xfId="0" applyFont="1" applyBorder="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center" vertical="top" wrapText="1"/>
    </xf>
    <xf numFmtId="0" fontId="6" fillId="0" borderId="0" xfId="0" applyFont="1" applyAlignment="1">
      <alignment horizontal="left" vertical="top" wrapText="1"/>
    </xf>
    <xf numFmtId="0" fontId="4" fillId="3" borderId="8" xfId="0" applyFont="1" applyFill="1" applyBorder="1" applyAlignment="1">
      <alignment horizontal="left" vertical="center"/>
    </xf>
    <xf numFmtId="0" fontId="4" fillId="3" borderId="1" xfId="0" applyFont="1" applyFill="1" applyBorder="1" applyAlignment="1">
      <alignment horizontal="left" vertical="center"/>
    </xf>
    <xf numFmtId="0" fontId="4" fillId="3" borderId="9" xfId="0" applyFont="1" applyFill="1" applyBorder="1" applyAlignment="1">
      <alignment horizontal="left" vertical="center"/>
    </xf>
    <xf numFmtId="0" fontId="26" fillId="0" borderId="13" xfId="0" applyFont="1" applyBorder="1" applyAlignment="1">
      <alignment horizontal="left" vertical="top"/>
    </xf>
    <xf numFmtId="0" fontId="1" fillId="0" borderId="12" xfId="0" applyFont="1" applyBorder="1" applyAlignment="1" applyProtection="1">
      <alignment horizontal="left" vertical="top"/>
      <protection locked="0"/>
    </xf>
    <xf numFmtId="0" fontId="15" fillId="10" borderId="3" xfId="0" applyFont="1" applyFill="1" applyBorder="1" applyAlignment="1">
      <alignment horizontal="left" vertical="top"/>
    </xf>
    <xf numFmtId="0" fontId="15" fillId="10" borderId="4" xfId="0" applyFont="1" applyFill="1" applyBorder="1" applyAlignment="1">
      <alignment horizontal="left" vertical="top"/>
    </xf>
    <xf numFmtId="0" fontId="15" fillId="10" borderId="5" xfId="0" applyFont="1" applyFill="1" applyBorder="1" applyAlignment="1">
      <alignment horizontal="left" vertical="top"/>
    </xf>
    <xf numFmtId="0" fontId="3" fillId="10" borderId="10" xfId="0" applyFont="1" applyFill="1" applyBorder="1" applyAlignment="1">
      <alignment horizontal="left" vertical="top"/>
    </xf>
    <xf numFmtId="0" fontId="3" fillId="10" borderId="0" xfId="0" applyFont="1" applyFill="1" applyAlignment="1">
      <alignment horizontal="left" vertical="top"/>
    </xf>
    <xf numFmtId="0" fontId="1" fillId="10" borderId="10" xfId="0" applyFont="1" applyFill="1" applyBorder="1" applyAlignment="1">
      <alignment horizontal="left" vertical="top"/>
    </xf>
    <xf numFmtId="0" fontId="1" fillId="10" borderId="0" xfId="0" applyFont="1" applyFill="1" applyAlignment="1">
      <alignment horizontal="left" vertical="top"/>
    </xf>
    <xf numFmtId="6" fontId="1" fillId="10" borderId="0" xfId="0" applyNumberFormat="1" applyFont="1" applyFill="1" applyAlignment="1">
      <alignment horizontal="left" vertical="top"/>
    </xf>
    <xf numFmtId="0" fontId="3" fillId="10" borderId="11" xfId="0" applyFont="1" applyFill="1" applyBorder="1" applyAlignment="1">
      <alignment horizontal="left" vertical="top"/>
    </xf>
    <xf numFmtId="0" fontId="5" fillId="0" borderId="10"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4" fillId="4" borderId="8" xfId="0" applyFont="1" applyFill="1" applyBorder="1" applyAlignment="1">
      <alignment horizontal="left"/>
    </xf>
    <xf numFmtId="0" fontId="4" fillId="4" borderId="1" xfId="0" applyFont="1" applyFill="1" applyBorder="1" applyAlignment="1">
      <alignment horizontal="left"/>
    </xf>
    <xf numFmtId="0" fontId="4" fillId="4" borderId="9" xfId="0" applyFont="1" applyFill="1" applyBorder="1" applyAlignment="1">
      <alignment horizontal="left"/>
    </xf>
    <xf numFmtId="0" fontId="27" fillId="0" borderId="13" xfId="0" applyFont="1" applyBorder="1" applyAlignment="1">
      <alignment horizontal="left" vertical="top"/>
    </xf>
    <xf numFmtId="0" fontId="1" fillId="0" borderId="12" xfId="0" applyFont="1" applyBorder="1" applyAlignment="1" applyProtection="1">
      <alignment horizontal="left" vertical="top" wrapText="1"/>
      <protection locked="0"/>
    </xf>
    <xf numFmtId="0" fontId="10" fillId="0" borderId="0" xfId="0" applyFont="1" applyAlignment="1">
      <alignment horizontal="right" vertical="top" wrapText="1"/>
    </xf>
    <xf numFmtId="0" fontId="10" fillId="0" borderId="0" xfId="0" applyFont="1" applyAlignment="1">
      <alignment horizontal="right" wrapText="1"/>
    </xf>
    <xf numFmtId="44" fontId="1" fillId="10" borderId="2" xfId="0" applyNumberFormat="1" applyFont="1" applyFill="1" applyBorder="1" applyAlignment="1">
      <alignment horizontal="left" vertical="top"/>
    </xf>
    <xf numFmtId="44" fontId="1" fillId="10" borderId="7" xfId="0" applyNumberFormat="1" applyFont="1" applyFill="1" applyBorder="1" applyAlignment="1">
      <alignment horizontal="left" vertical="top"/>
    </xf>
    <xf numFmtId="44" fontId="1" fillId="10" borderId="1" xfId="0" applyNumberFormat="1" applyFont="1" applyFill="1" applyBorder="1" applyAlignment="1">
      <alignment horizontal="left" vertical="top"/>
    </xf>
    <xf numFmtId="44" fontId="1" fillId="10" borderId="9" xfId="0" applyNumberFormat="1" applyFont="1" applyFill="1" applyBorder="1" applyAlignment="1">
      <alignment horizontal="left" vertical="top"/>
    </xf>
    <xf numFmtId="0" fontId="15" fillId="10" borderId="10" xfId="0" applyFont="1" applyFill="1" applyBorder="1" applyAlignment="1">
      <alignment horizontal="left" vertical="top"/>
    </xf>
    <xf numFmtId="0" fontId="15" fillId="10" borderId="0" xfId="0" applyFont="1" applyFill="1" applyAlignment="1">
      <alignment horizontal="left" vertical="top"/>
    </xf>
    <xf numFmtId="0" fontId="15" fillId="10" borderId="11" xfId="0" applyFont="1" applyFill="1" applyBorder="1" applyAlignment="1">
      <alignment horizontal="left" vertical="top"/>
    </xf>
    <xf numFmtId="44" fontId="1" fillId="0" borderId="1" xfId="0" applyNumberFormat="1" applyFont="1" applyBorder="1" applyAlignment="1">
      <alignment horizontal="left" vertical="top"/>
    </xf>
    <xf numFmtId="44" fontId="1" fillId="0" borderId="9" xfId="0" applyNumberFormat="1" applyFont="1" applyBorder="1" applyAlignment="1">
      <alignment horizontal="left" vertical="top"/>
    </xf>
    <xf numFmtId="0" fontId="4" fillId="6" borderId="8" xfId="0" applyFont="1" applyFill="1" applyBorder="1" applyAlignment="1">
      <alignment horizontal="left"/>
    </xf>
    <xf numFmtId="0" fontId="4" fillId="6" borderId="1" xfId="0" applyFont="1" applyFill="1" applyBorder="1" applyAlignment="1">
      <alignment horizontal="left"/>
    </xf>
    <xf numFmtId="0" fontId="4" fillId="6" borderId="9" xfId="0" applyFont="1" applyFill="1" applyBorder="1" applyAlignment="1">
      <alignment horizontal="left"/>
    </xf>
    <xf numFmtId="0" fontId="1" fillId="10" borderId="10" xfId="0" applyFont="1" applyFill="1" applyBorder="1" applyAlignment="1">
      <alignment vertical="top" wrapText="1"/>
    </xf>
    <xf numFmtId="0" fontId="1" fillId="10" borderId="0" xfId="0" applyFont="1" applyFill="1" applyAlignment="1">
      <alignment vertical="top" wrapText="1"/>
    </xf>
    <xf numFmtId="0" fontId="1" fillId="10" borderId="11" xfId="0" applyFont="1" applyFill="1" applyBorder="1" applyAlignment="1">
      <alignment vertical="top" wrapText="1"/>
    </xf>
    <xf numFmtId="0" fontId="16" fillId="10" borderId="3" xfId="0" applyFont="1" applyFill="1" applyBorder="1" applyAlignment="1">
      <alignment horizontal="left" vertical="top"/>
    </xf>
    <xf numFmtId="0" fontId="16" fillId="10" borderId="4" xfId="0" applyFont="1" applyFill="1" applyBorder="1" applyAlignment="1">
      <alignment horizontal="left" vertical="top"/>
    </xf>
    <xf numFmtId="0" fontId="17" fillId="10" borderId="0" xfId="0" applyFont="1" applyFill="1" applyAlignment="1">
      <alignment horizontal="left" vertical="top"/>
    </xf>
    <xf numFmtId="0" fontId="17" fillId="10" borderId="11" xfId="0" applyFont="1" applyFill="1" applyBorder="1" applyAlignment="1">
      <alignment horizontal="left" vertical="top"/>
    </xf>
    <xf numFmtId="0" fontId="9" fillId="10" borderId="1" xfId="0" applyFont="1" applyFill="1" applyBorder="1" applyAlignment="1">
      <alignment horizontal="left"/>
    </xf>
    <xf numFmtId="0" fontId="9" fillId="10" borderId="9" xfId="0" applyFont="1" applyFill="1" applyBorder="1" applyAlignment="1">
      <alignment horizontal="left"/>
    </xf>
    <xf numFmtId="0" fontId="1" fillId="10" borderId="8" xfId="0" applyFont="1" applyFill="1" applyBorder="1" applyAlignment="1">
      <alignment horizontal="left"/>
    </xf>
    <xf numFmtId="0" fontId="1" fillId="10" borderId="1" xfId="0" applyFont="1" applyFill="1" applyBorder="1" applyAlignment="1">
      <alignment horizontal="left"/>
    </xf>
    <xf numFmtId="0" fontId="14" fillId="7" borderId="19" xfId="0" applyFont="1" applyFill="1" applyBorder="1" applyAlignment="1">
      <alignment horizontal="right" vertical="center"/>
    </xf>
    <xf numFmtId="0" fontId="14" fillId="7" borderId="23" xfId="0" applyFont="1" applyFill="1" applyBorder="1" applyAlignment="1">
      <alignment horizontal="right" vertical="center"/>
    </xf>
    <xf numFmtId="0" fontId="14" fillId="7" borderId="16" xfId="0" applyFont="1" applyFill="1" applyBorder="1" applyAlignment="1">
      <alignment horizontal="right" vertical="center"/>
    </xf>
    <xf numFmtId="0" fontId="14" fillId="7" borderId="8" xfId="0" applyFont="1" applyFill="1" applyBorder="1" applyAlignment="1">
      <alignment horizontal="right" vertical="center"/>
    </xf>
    <xf numFmtId="0" fontId="14" fillId="7" borderId="22" xfId="0" applyFont="1" applyFill="1" applyBorder="1" applyAlignment="1">
      <alignment horizontal="right" vertical="center"/>
    </xf>
    <xf numFmtId="0" fontId="14" fillId="7" borderId="24" xfId="0" applyFont="1" applyFill="1" applyBorder="1" applyAlignment="1">
      <alignment horizontal="right" vertical="center"/>
    </xf>
    <xf numFmtId="44" fontId="14" fillId="7" borderId="18" xfId="0" applyNumberFormat="1" applyFont="1" applyFill="1" applyBorder="1" applyAlignment="1">
      <alignment horizontal="left" vertical="center"/>
    </xf>
    <xf numFmtId="44" fontId="14" fillId="7" borderId="19" xfId="0" applyNumberFormat="1" applyFont="1" applyFill="1" applyBorder="1" applyAlignment="1">
      <alignment horizontal="left" vertical="center"/>
    </xf>
    <xf numFmtId="44" fontId="14" fillId="7" borderId="20" xfId="0" applyNumberFormat="1" applyFont="1" applyFill="1" applyBorder="1" applyAlignment="1">
      <alignment horizontal="left" vertical="center"/>
    </xf>
    <xf numFmtId="44" fontId="14" fillId="7" borderId="16" xfId="0" applyNumberFormat="1" applyFont="1" applyFill="1" applyBorder="1" applyAlignment="1">
      <alignment horizontal="left" vertical="center"/>
    </xf>
    <xf numFmtId="44" fontId="14" fillId="7" borderId="21" xfId="0" applyNumberFormat="1" applyFont="1" applyFill="1" applyBorder="1" applyAlignment="1">
      <alignment horizontal="left" vertical="center"/>
    </xf>
    <xf numFmtId="44" fontId="14" fillId="7" borderId="22" xfId="0" applyNumberFormat="1" applyFont="1" applyFill="1" applyBorder="1" applyAlignment="1">
      <alignment horizontal="left" vertical="center"/>
    </xf>
    <xf numFmtId="0" fontId="4" fillId="5" borderId="8" xfId="0" applyFont="1" applyFill="1" applyBorder="1" applyAlignment="1">
      <alignment horizontal="left"/>
    </xf>
    <xf numFmtId="0" fontId="4" fillId="5" borderId="1" xfId="0" applyFont="1" applyFill="1" applyBorder="1" applyAlignment="1">
      <alignment horizontal="left"/>
    </xf>
    <xf numFmtId="0" fontId="4" fillId="5" borderId="9" xfId="0" applyFont="1" applyFill="1" applyBorder="1" applyAlignment="1">
      <alignment horizontal="left"/>
    </xf>
    <xf numFmtId="0" fontId="3" fillId="10" borderId="0" xfId="0" applyFont="1" applyFill="1" applyAlignment="1">
      <alignment horizontal="left" vertical="top" wrapText="1"/>
    </xf>
    <xf numFmtId="0" fontId="3" fillId="10" borderId="11" xfId="0" applyFont="1" applyFill="1" applyBorder="1" applyAlignment="1">
      <alignment horizontal="left" vertical="top" wrapText="1"/>
    </xf>
    <xf numFmtId="164" fontId="1" fillId="10" borderId="0" xfId="0" applyNumberFormat="1" applyFont="1" applyFill="1" applyAlignment="1">
      <alignment horizontal="center"/>
    </xf>
    <xf numFmtId="0" fontId="1" fillId="10" borderId="10" xfId="0" applyFont="1" applyFill="1" applyBorder="1" applyAlignment="1">
      <alignment horizontal="left" vertical="top" wrapText="1"/>
    </xf>
    <xf numFmtId="0" fontId="1" fillId="10" borderId="0" xfId="0" applyFont="1" applyFill="1" applyAlignment="1">
      <alignment horizontal="left" vertical="top" wrapText="1"/>
    </xf>
    <xf numFmtId="0" fontId="4" fillId="8" borderId="8" xfId="0" applyFont="1" applyFill="1" applyBorder="1" applyAlignment="1">
      <alignment horizontal="left"/>
    </xf>
    <xf numFmtId="0" fontId="4" fillId="8" borderId="1" xfId="0" applyFont="1" applyFill="1" applyBorder="1" applyAlignment="1">
      <alignment horizontal="left"/>
    </xf>
    <xf numFmtId="0" fontId="4" fillId="8" borderId="9" xfId="0" applyFont="1" applyFill="1" applyBorder="1" applyAlignment="1">
      <alignment horizontal="left"/>
    </xf>
    <xf numFmtId="44" fontId="13" fillId="10" borderId="3" xfId="0" applyNumberFormat="1" applyFont="1" applyFill="1" applyBorder="1" applyAlignment="1">
      <alignment horizontal="left" vertical="center"/>
    </xf>
    <xf numFmtId="44" fontId="13" fillId="10" borderId="4" xfId="0" applyNumberFormat="1" applyFont="1" applyFill="1" applyBorder="1" applyAlignment="1">
      <alignment horizontal="left" vertical="center"/>
    </xf>
    <xf numFmtId="44" fontId="13" fillId="10" borderId="5" xfId="0" applyNumberFormat="1" applyFont="1" applyFill="1" applyBorder="1" applyAlignment="1">
      <alignment horizontal="left" vertical="center"/>
    </xf>
    <xf numFmtId="44" fontId="13" fillId="10" borderId="6" xfId="0" applyNumberFormat="1" applyFont="1" applyFill="1" applyBorder="1" applyAlignment="1">
      <alignment horizontal="left" vertical="center"/>
    </xf>
    <xf numFmtId="44" fontId="13" fillId="10" borderId="2" xfId="0" applyNumberFormat="1" applyFont="1" applyFill="1" applyBorder="1" applyAlignment="1">
      <alignment horizontal="left" vertical="center"/>
    </xf>
    <xf numFmtId="44" fontId="13" fillId="10" borderId="7" xfId="0" applyNumberFormat="1" applyFont="1" applyFill="1" applyBorder="1" applyAlignment="1">
      <alignment horizontal="left" vertical="center"/>
    </xf>
    <xf numFmtId="0" fontId="4" fillId="9" borderId="8" xfId="0" applyFont="1" applyFill="1" applyBorder="1" applyAlignment="1">
      <alignment horizontal="left"/>
    </xf>
    <xf numFmtId="0" fontId="4" fillId="9" borderId="1" xfId="0" applyFont="1" applyFill="1" applyBorder="1" applyAlignment="1">
      <alignment horizontal="left"/>
    </xf>
    <xf numFmtId="0" fontId="4" fillId="9" borderId="9" xfId="0" applyFont="1" applyFill="1" applyBorder="1" applyAlignment="1">
      <alignment horizontal="left"/>
    </xf>
    <xf numFmtId="0" fontId="20" fillId="10" borderId="0" xfId="0" applyFont="1" applyFill="1" applyAlignment="1">
      <alignment horizontal="left" vertical="top"/>
    </xf>
    <xf numFmtId="0" fontId="20" fillId="10" borderId="11" xfId="0" applyFont="1" applyFill="1" applyBorder="1" applyAlignment="1">
      <alignment horizontal="left" vertical="top"/>
    </xf>
    <xf numFmtId="6" fontId="13" fillId="10" borderId="4" xfId="0" applyNumberFormat="1" applyFont="1" applyFill="1" applyBorder="1" applyAlignment="1">
      <alignment horizontal="left" vertical="center"/>
    </xf>
    <xf numFmtId="6" fontId="13" fillId="10" borderId="5" xfId="0" applyNumberFormat="1" applyFont="1" applyFill="1" applyBorder="1" applyAlignment="1">
      <alignment horizontal="left" vertical="center"/>
    </xf>
    <xf numFmtId="6" fontId="13" fillId="10" borderId="6" xfId="0" applyNumberFormat="1" applyFont="1" applyFill="1" applyBorder="1" applyAlignment="1">
      <alignment horizontal="left" vertical="center"/>
    </xf>
    <xf numFmtId="6" fontId="13" fillId="10" borderId="2" xfId="0" applyNumberFormat="1" applyFont="1" applyFill="1" applyBorder="1" applyAlignment="1">
      <alignment horizontal="left" vertical="center"/>
    </xf>
    <xf numFmtId="6" fontId="13" fillId="10" borderId="7" xfId="0" applyNumberFormat="1" applyFont="1" applyFill="1" applyBorder="1" applyAlignment="1">
      <alignment horizontal="left" vertical="center"/>
    </xf>
    <xf numFmtId="1" fontId="1" fillId="0" borderId="0" xfId="0" applyNumberFormat="1" applyFont="1" applyAlignment="1" applyProtection="1">
      <alignment horizontal="center"/>
      <protection locked="0"/>
    </xf>
    <xf numFmtId="1" fontId="1" fillId="0" borderId="2" xfId="0" applyNumberFormat="1" applyFont="1" applyBorder="1" applyAlignment="1" applyProtection="1">
      <alignment horizontal="center"/>
      <protection locked="0"/>
    </xf>
    <xf numFmtId="0" fontId="5" fillId="0" borderId="28" xfId="0" applyFont="1" applyBorder="1" applyAlignment="1" applyProtection="1">
      <alignment horizontal="left"/>
      <protection locked="0"/>
    </xf>
    <xf numFmtId="0" fontId="5" fillId="0" borderId="29" xfId="0" applyFont="1" applyBorder="1" applyAlignment="1" applyProtection="1">
      <alignment horizontal="left"/>
      <protection locked="0"/>
    </xf>
    <xf numFmtId="0" fontId="5" fillId="0" borderId="30" xfId="0" applyFont="1" applyBorder="1" applyAlignment="1" applyProtection="1">
      <alignment horizontal="left"/>
      <protection locked="0"/>
    </xf>
    <xf numFmtId="42" fontId="1" fillId="10" borderId="4" xfId="0" applyNumberFormat="1" applyFont="1" applyFill="1" applyBorder="1" applyAlignment="1">
      <alignment vertical="top"/>
    </xf>
    <xf numFmtId="42" fontId="1" fillId="10" borderId="5" xfId="0" applyNumberFormat="1" applyFont="1" applyFill="1" applyBorder="1" applyAlignment="1">
      <alignment vertical="top"/>
    </xf>
    <xf numFmtId="164" fontId="1" fillId="10" borderId="0" xfId="0" applyNumberFormat="1" applyFont="1" applyFill="1" applyAlignment="1">
      <alignment horizontal="left"/>
    </xf>
    <xf numFmtId="44" fontId="1" fillId="0" borderId="4" xfId="0" applyNumberFormat="1" applyFont="1" applyBorder="1" applyAlignment="1">
      <alignment horizontal="left" vertical="top"/>
    </xf>
    <xf numFmtId="44" fontId="1" fillId="0" borderId="5" xfId="0" applyNumberFormat="1" applyFont="1" applyBorder="1" applyAlignment="1">
      <alignment horizontal="left" vertical="top"/>
    </xf>
    <xf numFmtId="0" fontId="1" fillId="10" borderId="10" xfId="0" applyFont="1" applyFill="1" applyBorder="1" applyAlignment="1">
      <alignment horizontal="left"/>
    </xf>
    <xf numFmtId="0" fontId="1" fillId="10" borderId="0" xfId="0" applyFont="1" applyFill="1" applyAlignment="1">
      <alignment horizontal="left"/>
    </xf>
    <xf numFmtId="44" fontId="1" fillId="0" borderId="2" xfId="0" applyNumberFormat="1" applyFont="1" applyBorder="1" applyAlignment="1">
      <alignment horizontal="left"/>
    </xf>
    <xf numFmtId="44" fontId="1" fillId="0" borderId="7" xfId="0" applyNumberFormat="1" applyFont="1" applyBorder="1" applyAlignment="1">
      <alignment horizontal="left"/>
    </xf>
    <xf numFmtId="3" fontId="1" fillId="0" borderId="0" xfId="1" applyNumberFormat="1" applyFont="1" applyBorder="1" applyAlignment="1" applyProtection="1">
      <alignment horizontal="center" wrapText="1"/>
      <protection locked="0"/>
    </xf>
    <xf numFmtId="3" fontId="1" fillId="0" borderId="2" xfId="1" applyNumberFormat="1" applyFont="1" applyBorder="1" applyAlignment="1" applyProtection="1">
      <alignment horizontal="center" wrapText="1"/>
      <protection locked="0"/>
    </xf>
    <xf numFmtId="1" fontId="1" fillId="0" borderId="4" xfId="0" applyNumberFormat="1" applyFont="1" applyBorder="1" applyAlignment="1" applyProtection="1">
      <alignment horizontal="center"/>
      <protection locked="0"/>
    </xf>
    <xf numFmtId="44" fontId="1" fillId="10" borderId="0" xfId="0" applyNumberFormat="1" applyFont="1" applyFill="1"/>
    <xf numFmtId="44" fontId="1" fillId="10" borderId="11" xfId="0" applyNumberFormat="1" applyFont="1" applyFill="1" applyBorder="1"/>
    <xf numFmtId="44" fontId="1" fillId="10" borderId="2" xfId="0" applyNumberFormat="1" applyFont="1" applyFill="1" applyBorder="1"/>
    <xf numFmtId="44" fontId="1" fillId="10" borderId="7" xfId="0" applyNumberFormat="1" applyFont="1" applyFill="1" applyBorder="1"/>
    <xf numFmtId="44" fontId="1" fillId="0" borderId="4" xfId="0" applyNumberFormat="1" applyFont="1" applyBorder="1"/>
    <xf numFmtId="44" fontId="1" fillId="0" borderId="5" xfId="0" applyNumberFormat="1" applyFont="1" applyBorder="1"/>
    <xf numFmtId="44" fontId="1" fillId="0" borderId="0" xfId="0" applyNumberFormat="1" applyFont="1"/>
    <xf numFmtId="44" fontId="1" fillId="0" borderId="11" xfId="0" applyNumberFormat="1" applyFont="1" applyBorder="1"/>
    <xf numFmtId="44" fontId="1" fillId="0" borderId="2" xfId="0" applyNumberFormat="1" applyFont="1" applyBorder="1"/>
    <xf numFmtId="44" fontId="1" fillId="0" borderId="7" xfId="0" applyNumberFormat="1" applyFont="1" applyBorder="1"/>
    <xf numFmtId="0" fontId="9" fillId="10" borderId="1" xfId="0" applyFont="1" applyFill="1" applyBorder="1"/>
    <xf numFmtId="0" fontId="1" fillId="0" borderId="16" xfId="0" applyFont="1" applyBorder="1" applyAlignment="1" applyProtection="1">
      <alignment horizontal="left"/>
      <protection locked="0"/>
    </xf>
    <xf numFmtId="0" fontId="29" fillId="2" borderId="25" xfId="0" applyFont="1" applyFill="1" applyBorder="1" applyAlignment="1">
      <alignment horizontal="left" vertical="center"/>
    </xf>
    <xf numFmtId="0" fontId="29" fillId="2" borderId="26" xfId="0" applyFont="1" applyFill="1" applyBorder="1" applyAlignment="1">
      <alignment horizontal="left" vertical="center"/>
    </xf>
    <xf numFmtId="0" fontId="29" fillId="2" borderId="27" xfId="0" applyFont="1" applyFill="1" applyBorder="1" applyAlignment="1">
      <alignment horizontal="left" vertical="center"/>
    </xf>
    <xf numFmtId="44" fontId="13" fillId="10" borderId="16" xfId="0" applyNumberFormat="1" applyFont="1" applyFill="1" applyBorder="1" applyAlignment="1">
      <alignment horizontal="left" vertical="center"/>
    </xf>
    <xf numFmtId="0" fontId="19" fillId="10" borderId="0" xfId="0" applyFont="1" applyFill="1" applyAlignment="1">
      <alignment horizontal="left" vertical="top"/>
    </xf>
    <xf numFmtId="0" fontId="19" fillId="10" borderId="11" xfId="0" applyFont="1" applyFill="1" applyBorder="1" applyAlignment="1">
      <alignment horizontal="left" vertical="top"/>
    </xf>
    <xf numFmtId="6" fontId="1" fillId="10" borderId="11" xfId="0" applyNumberFormat="1" applyFont="1" applyFill="1" applyBorder="1" applyAlignment="1">
      <alignment horizontal="left" vertical="top"/>
    </xf>
    <xf numFmtId="44" fontId="1" fillId="10" borderId="2" xfId="0" applyNumberFormat="1" applyFont="1" applyFill="1" applyBorder="1" applyAlignment="1">
      <alignment horizontal="left"/>
    </xf>
    <xf numFmtId="44" fontId="1" fillId="10" borderId="7" xfId="0" applyNumberFormat="1" applyFont="1" applyFill="1" applyBorder="1" applyAlignment="1">
      <alignment horizontal="left"/>
    </xf>
    <xf numFmtId="0" fontId="1" fillId="10" borderId="10" xfId="0" applyFont="1" applyFill="1" applyBorder="1" applyAlignment="1">
      <alignment horizontal="center" vertical="top" wrapText="1"/>
    </xf>
    <xf numFmtId="0" fontId="1" fillId="10" borderId="0" xfId="0" applyFont="1" applyFill="1" applyAlignment="1">
      <alignment horizontal="center" vertical="top" wrapText="1"/>
    </xf>
    <xf numFmtId="0" fontId="29" fillId="10" borderId="25" xfId="0" applyFont="1" applyFill="1" applyBorder="1" applyAlignment="1">
      <alignment horizontal="left" vertical="center"/>
    </xf>
    <xf numFmtId="0" fontId="29" fillId="10" borderId="26" xfId="0" applyFont="1" applyFill="1" applyBorder="1" applyAlignment="1">
      <alignment horizontal="left" vertical="center"/>
    </xf>
    <xf numFmtId="0" fontId="29" fillId="10" borderId="27" xfId="0" applyFont="1" applyFill="1" applyBorder="1" applyAlignment="1">
      <alignment horizontal="left" vertical="center"/>
    </xf>
    <xf numFmtId="44" fontId="1" fillId="10" borderId="0" xfId="0" applyNumberFormat="1" applyFont="1" applyFill="1" applyAlignment="1">
      <alignment horizontal="center"/>
    </xf>
    <xf numFmtId="44" fontId="1" fillId="10" borderId="11" xfId="0" applyNumberFormat="1" applyFont="1" applyFill="1" applyBorder="1" applyAlignment="1">
      <alignment horizontal="center"/>
    </xf>
    <xf numFmtId="44" fontId="1" fillId="10" borderId="2" xfId="0" applyNumberFormat="1" applyFont="1" applyFill="1" applyBorder="1" applyAlignment="1">
      <alignment horizontal="center"/>
    </xf>
    <xf numFmtId="44" fontId="1" fillId="10" borderId="7" xfId="0" applyNumberFormat="1" applyFont="1" applyFill="1" applyBorder="1" applyAlignment="1">
      <alignment horizontal="center"/>
    </xf>
    <xf numFmtId="0" fontId="22" fillId="0" borderId="17" xfId="0" applyFont="1" applyBorder="1" applyAlignment="1">
      <alignment horizontal="left" vertical="top"/>
    </xf>
    <xf numFmtId="0" fontId="22" fillId="0" borderId="0" xfId="0" applyFont="1" applyAlignment="1">
      <alignment horizontal="left" vertical="top"/>
    </xf>
    <xf numFmtId="0" fontId="23" fillId="10" borderId="8" xfId="0" applyFont="1" applyFill="1" applyBorder="1" applyAlignment="1">
      <alignment horizontal="left"/>
    </xf>
    <xf numFmtId="0" fontId="23" fillId="10" borderId="1" xfId="0" applyFont="1" applyFill="1" applyBorder="1" applyAlignment="1">
      <alignment horizontal="left"/>
    </xf>
    <xf numFmtId="0" fontId="23" fillId="10" borderId="9" xfId="0" applyFont="1" applyFill="1" applyBorder="1" applyAlignment="1">
      <alignment horizontal="left"/>
    </xf>
    <xf numFmtId="0" fontId="19" fillId="10" borderId="2" xfId="0" applyFont="1" applyFill="1" applyBorder="1" applyAlignment="1">
      <alignment horizontal="left" vertical="top"/>
    </xf>
    <xf numFmtId="0" fontId="19" fillId="10" borderId="7" xfId="0" applyFont="1" applyFill="1" applyBorder="1" applyAlignment="1">
      <alignment horizontal="left" vertical="top"/>
    </xf>
    <xf numFmtId="44" fontId="1" fillId="0" borderId="2" xfId="0" applyNumberFormat="1" applyFont="1" applyBorder="1" applyAlignment="1">
      <alignment horizontal="left" vertical="top"/>
    </xf>
    <xf numFmtId="44" fontId="1" fillId="0" borderId="7" xfId="0" applyNumberFormat="1" applyFont="1" applyBorder="1" applyAlignment="1">
      <alignment horizontal="left" vertical="top"/>
    </xf>
    <xf numFmtId="0" fontId="7" fillId="0" borderId="28" xfId="0" applyFont="1" applyBorder="1" applyAlignment="1" applyProtection="1">
      <alignment horizontal="left"/>
      <protection locked="0"/>
    </xf>
    <xf numFmtId="0" fontId="7" fillId="0" borderId="29" xfId="0" applyFont="1" applyBorder="1" applyAlignment="1" applyProtection="1">
      <alignment horizontal="left"/>
      <protection locked="0"/>
    </xf>
    <xf numFmtId="0" fontId="7" fillId="0" borderId="30" xfId="0" applyFont="1" applyBorder="1" applyAlignment="1" applyProtection="1">
      <alignment horizontal="left"/>
      <protection locked="0"/>
    </xf>
    <xf numFmtId="0" fontId="1" fillId="0" borderId="0" xfId="0" applyFont="1" applyAlignment="1" applyProtection="1">
      <alignment horizontal="center"/>
      <protection locked="0"/>
    </xf>
    <xf numFmtId="0" fontId="1" fillId="0" borderId="2" xfId="0" applyFont="1" applyBorder="1" applyAlignment="1" applyProtection="1">
      <alignment horizontal="center"/>
      <protection locked="0"/>
    </xf>
    <xf numFmtId="0" fontId="25" fillId="10" borderId="10" xfId="0" applyFont="1" applyFill="1" applyBorder="1" applyAlignment="1">
      <alignment vertical="top" wrapText="1"/>
    </xf>
    <xf numFmtId="0" fontId="25" fillId="10" borderId="0" xfId="0" applyFont="1" applyFill="1" applyAlignment="1">
      <alignment vertical="top" wrapText="1"/>
    </xf>
    <xf numFmtId="0" fontId="25" fillId="10" borderId="11" xfId="0" applyFont="1" applyFill="1" applyBorder="1" applyAlignment="1">
      <alignment vertical="top" wrapText="1"/>
    </xf>
    <xf numFmtId="0" fontId="1" fillId="0" borderId="16" xfId="0" applyFont="1" applyBorder="1" applyAlignment="1" applyProtection="1">
      <alignment vertical="top"/>
      <protection locked="0"/>
    </xf>
    <xf numFmtId="0" fontId="18" fillId="0" borderId="17"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right" vertical="top" wrapText="1"/>
    </xf>
    <xf numFmtId="0" fontId="18" fillId="0" borderId="32" xfId="0" applyFont="1" applyBorder="1" applyAlignment="1">
      <alignment horizontal="right" vertical="top" wrapText="1"/>
    </xf>
    <xf numFmtId="0" fontId="1" fillId="0" borderId="4" xfId="0" applyFont="1" applyBorder="1" applyAlignment="1" applyProtection="1">
      <alignment horizontal="center"/>
      <protection locked="0"/>
    </xf>
    <xf numFmtId="44" fontId="1" fillId="10" borderId="4" xfId="0" applyNumberFormat="1" applyFont="1" applyFill="1" applyBorder="1" applyAlignment="1">
      <alignment horizontal="left"/>
    </xf>
    <xf numFmtId="44" fontId="1" fillId="10" borderId="5" xfId="0" applyNumberFormat="1" applyFont="1" applyFill="1" applyBorder="1" applyAlignment="1">
      <alignment horizontal="left"/>
    </xf>
    <xf numFmtId="44" fontId="1" fillId="10" borderId="0" xfId="0" applyNumberFormat="1" applyFont="1" applyFill="1" applyAlignment="1">
      <alignment horizontal="left"/>
    </xf>
    <xf numFmtId="44" fontId="1" fillId="10" borderId="11" xfId="0" applyNumberFormat="1" applyFont="1" applyFill="1" applyBorder="1" applyAlignment="1">
      <alignment horizontal="left"/>
    </xf>
    <xf numFmtId="166" fontId="1" fillId="10" borderId="2" xfId="0" applyNumberFormat="1" applyFont="1" applyFill="1" applyBorder="1" applyAlignment="1">
      <alignment vertical="top"/>
    </xf>
    <xf numFmtId="166" fontId="1" fillId="10" borderId="7" xfId="0" applyNumberFormat="1" applyFont="1" applyFill="1" applyBorder="1" applyAlignment="1">
      <alignment vertical="top"/>
    </xf>
    <xf numFmtId="166" fontId="1" fillId="10" borderId="16" xfId="0" applyNumberFormat="1" applyFont="1" applyFill="1" applyBorder="1" applyAlignment="1">
      <alignment vertical="top"/>
    </xf>
  </cellXfs>
  <cellStyles count="2">
    <cellStyle name="Comma" xfId="1" builtinId="3"/>
    <cellStyle name="Normal" xfId="0" builtinId="0"/>
  </cellStyles>
  <dxfs count="31">
    <dxf>
      <font>
        <color theme="0"/>
      </font>
    </dxf>
    <dxf>
      <font>
        <color theme="0" tint="-4.9989318521683403E-2"/>
      </font>
      <fill>
        <patternFill>
          <bgColor theme="0" tint="-4.9989318521683403E-2"/>
        </patternFill>
      </fill>
    </dxf>
    <dxf>
      <font>
        <color theme="0"/>
      </font>
    </dxf>
    <dxf>
      <font>
        <color theme="0"/>
      </font>
    </dxf>
    <dxf>
      <font>
        <color theme="0" tint="-4.9989318521683403E-2"/>
      </font>
      <fill>
        <patternFill>
          <bgColor theme="0" tint="-4.9989318521683403E-2"/>
        </patternFill>
      </fill>
    </dxf>
    <dxf>
      <font>
        <color theme="0"/>
      </font>
    </dxf>
    <dxf>
      <font>
        <color theme="0"/>
      </font>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font>
    </dxf>
    <dxf>
      <font>
        <color theme="0"/>
      </font>
    </dxf>
    <dxf>
      <font>
        <color theme="0" tint="-4.9989318521683403E-2"/>
      </font>
      <fill>
        <patternFill>
          <bgColor theme="0" tint="-4.9989318521683403E-2"/>
        </patternFill>
      </fill>
    </dxf>
    <dxf>
      <font>
        <color theme="0"/>
      </font>
    </dxf>
    <dxf>
      <font>
        <color theme="0"/>
      </font>
    </dxf>
    <dxf>
      <font>
        <color theme="0"/>
      </font>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font>
    </dxf>
    <dxf>
      <font>
        <color theme="0"/>
      </font>
    </dxf>
    <dxf>
      <font>
        <color theme="0"/>
      </font>
    </dxf>
    <dxf>
      <font>
        <color rgb="FFFFFF61"/>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font>
    </dxf>
  </dxfs>
  <tableStyles count="0" defaultTableStyle="TableStyleMedium2" defaultPivotStyle="PivotStyleLight16"/>
  <colors>
    <mruColors>
      <color rgb="FF9966FF"/>
      <color rgb="FFCC66FF"/>
      <color rgb="FFFFFF61"/>
      <color rgb="FFFFFF1D"/>
      <color rgb="FFFFFFCC"/>
      <color rgb="FF990033"/>
      <color rgb="FFCC0066"/>
      <color rgb="FFD60093"/>
      <color rgb="FFA6A200"/>
      <color rgb="FFD263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image" Target="../media/image3.jpe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editAs="oneCell">
    <xdr:from>
      <xdr:col>10</xdr:col>
      <xdr:colOff>190500</xdr:colOff>
      <xdr:row>1</xdr:row>
      <xdr:rowOff>27215</xdr:rowOff>
    </xdr:from>
    <xdr:to>
      <xdr:col>10</xdr:col>
      <xdr:colOff>559816</xdr:colOff>
      <xdr:row>2</xdr:row>
      <xdr:rowOff>177240</xdr:rowOff>
    </xdr:to>
    <xdr:pic>
      <xdr:nvPicPr>
        <xdr:cNvPr id="4" name="Picture 3" descr="SDC Logo">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66000"/>
                  </a14:imgEffect>
                </a14:imgLayer>
              </a14:imgProps>
            </a:ext>
            <a:ext uri="{28A0092B-C50C-407E-A947-70E740481C1C}">
              <a14:useLocalDpi xmlns:a14="http://schemas.microsoft.com/office/drawing/2010/main" val="0"/>
            </a:ext>
          </a:extLst>
        </a:blip>
        <a:srcRect/>
        <a:stretch>
          <a:fillRect/>
        </a:stretch>
      </xdr:blipFill>
      <xdr:spPr bwMode="auto">
        <a:xfrm>
          <a:off x="5810250" y="115661"/>
          <a:ext cx="369316" cy="367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312965</xdr:colOff>
      <xdr:row>4</xdr:row>
      <xdr:rowOff>254001</xdr:rowOff>
    </xdr:from>
    <xdr:to>
      <xdr:col>10</xdr:col>
      <xdr:colOff>485321</xdr:colOff>
      <xdr:row>5</xdr:row>
      <xdr:rowOff>172358</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447394" y="843644"/>
          <a:ext cx="1378856" cy="204107"/>
        </a:xfrm>
        <a:prstGeom prst="rect">
          <a:avLst/>
        </a:prstGeom>
        <a:solidFill>
          <a:schemeClr val="lt1"/>
        </a:solidFill>
        <a:ln w="3175" cmpd="sng">
          <a:solidFill>
            <a:schemeClr val="tx1">
              <a:lumMod val="50000"/>
              <a:lumOff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lIns="45720" rIns="45720" rtlCol="0" anchor="ctr" anchorCtr="0"/>
        <a:lstStyle/>
        <a:p>
          <a:r>
            <a:rPr lang="en-US" sz="950" b="1"/>
            <a:t>Effective August 1, 2025</a:t>
          </a:r>
        </a:p>
      </xdr:txBody>
    </xdr:sp>
    <xdr:clientData/>
  </xdr:twoCellAnchor>
  <xdr:twoCellAnchor editAs="oneCell">
    <xdr:from>
      <xdr:col>1</xdr:col>
      <xdr:colOff>68036</xdr:colOff>
      <xdr:row>79</xdr:row>
      <xdr:rowOff>40822</xdr:rowOff>
    </xdr:from>
    <xdr:to>
      <xdr:col>3</xdr:col>
      <xdr:colOff>615723</xdr:colOff>
      <xdr:row>83</xdr:row>
      <xdr:rowOff>61232</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a:duotone>
            <a:prstClr val="black"/>
            <a:schemeClr val="accent6">
              <a:lumMod val="75000"/>
              <a:tint val="45000"/>
              <a:satMod val="400000"/>
            </a:schemeClr>
          </a:duotone>
          <a:extLst>
            <a:ext uri="{BEBA8EAE-BF5A-486C-A8C5-ECC9F3942E4B}">
              <a14:imgProps xmlns:a14="http://schemas.microsoft.com/office/drawing/2010/main">
                <a14:imgLayer r:embed="rId4">
                  <a14:imgEffect>
                    <a14:brightnessContrast bright="20000" contrast="-20000"/>
                  </a14:imgEffect>
                </a14:imgLayer>
              </a14:imgProps>
            </a:ext>
          </a:extLst>
        </a:blip>
        <a:srcRect r="3183"/>
        <a:stretch/>
      </xdr:blipFill>
      <xdr:spPr>
        <a:xfrm>
          <a:off x="68036" y="12988018"/>
          <a:ext cx="1874383" cy="517071"/>
        </a:xfrm>
        <a:prstGeom prst="rect">
          <a:avLst/>
        </a:prstGeom>
      </xdr:spPr>
    </xdr:pic>
    <xdr:clientData/>
  </xdr:twoCellAnchor>
  <xdr:twoCellAnchor editAs="oneCell">
    <xdr:from>
      <xdr:col>1</xdr:col>
      <xdr:colOff>22678</xdr:colOff>
      <xdr:row>1</xdr:row>
      <xdr:rowOff>12812</xdr:rowOff>
    </xdr:from>
    <xdr:to>
      <xdr:col>1</xdr:col>
      <xdr:colOff>635000</xdr:colOff>
      <xdr:row>2</xdr:row>
      <xdr:rowOff>186221</xdr:rowOff>
    </xdr:to>
    <xdr:pic>
      <xdr:nvPicPr>
        <xdr:cNvPr id="5" name="Picture 4">
          <a:extLst>
            <a:ext uri="{FF2B5EF4-FFF2-40B4-BE49-F238E27FC236}">
              <a16:creationId xmlns:a16="http://schemas.microsoft.com/office/drawing/2014/main" id="{F404791F-3B4C-4DA3-9993-A84DF596AD0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136071" y="98991"/>
          <a:ext cx="612322" cy="39112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0"/>
  <sheetViews>
    <sheetView showGridLines="0" showRowColHeaders="0" tabSelected="1" zoomScale="210" zoomScaleNormal="210" zoomScaleSheetLayoutView="140" workbookViewId="0">
      <selection activeCell="B16" sqref="B16:E16"/>
    </sheetView>
  </sheetViews>
  <sheetFormatPr defaultColWidth="0" defaultRowHeight="15" zeroHeight="1" x14ac:dyDescent="0.25"/>
  <cols>
    <col min="1" max="1" width="1.7109375" customWidth="1"/>
    <col min="2" max="2" width="10.7109375" customWidth="1"/>
    <col min="3" max="3" width="9.140625" customWidth="1"/>
    <col min="4" max="4" width="10" customWidth="1"/>
    <col min="5" max="5" width="11.28515625" customWidth="1"/>
    <col min="6" max="6" width="9.140625" customWidth="1"/>
    <col min="7" max="7" width="10.7109375" customWidth="1"/>
    <col min="8" max="8" width="14.28515625" customWidth="1"/>
    <col min="9" max="9" width="9" customWidth="1"/>
    <col min="10" max="11" width="9.140625" customWidth="1"/>
    <col min="12" max="12" width="1.7109375" customWidth="1"/>
    <col min="13" max="16384" width="9.140625" hidden="1"/>
  </cols>
  <sheetData>
    <row r="1" spans="2:11" ht="6.95" customHeight="1" thickBot="1" x14ac:dyDescent="0.3"/>
    <row r="2" spans="2:11" ht="17.25" x14ac:dyDescent="0.3">
      <c r="B2" s="90" t="s">
        <v>7</v>
      </c>
      <c r="C2" s="90"/>
      <c r="D2" s="90"/>
      <c r="E2" s="90"/>
      <c r="F2" s="90"/>
      <c r="G2" s="90"/>
      <c r="H2" s="90"/>
      <c r="I2" s="90"/>
      <c r="J2" s="90"/>
      <c r="K2" s="90"/>
    </row>
    <row r="3" spans="2:11" ht="15.75" thickBot="1" x14ac:dyDescent="0.3">
      <c r="B3" s="91" t="s">
        <v>8</v>
      </c>
      <c r="C3" s="91"/>
      <c r="D3" s="91"/>
      <c r="E3" s="91"/>
      <c r="F3" s="91"/>
      <c r="G3" s="91"/>
      <c r="H3" s="91"/>
      <c r="I3" s="91"/>
      <c r="J3" s="91"/>
      <c r="K3" s="91"/>
    </row>
    <row r="4" spans="2:11" ht="6.95" customHeight="1" x14ac:dyDescent="0.25">
      <c r="B4" s="4"/>
      <c r="C4" s="4"/>
      <c r="D4" s="4"/>
      <c r="E4" s="4"/>
      <c r="F4" s="4"/>
      <c r="G4" s="4"/>
      <c r="H4" s="4"/>
      <c r="I4" s="4"/>
      <c r="J4" s="4"/>
      <c r="K4" s="4"/>
    </row>
    <row r="5" spans="2:11" ht="23.1" customHeight="1" x14ac:dyDescent="0.25">
      <c r="B5" s="121" t="s">
        <v>5</v>
      </c>
      <c r="C5" s="121"/>
      <c r="D5" s="121"/>
      <c r="E5" s="121"/>
      <c r="F5" s="121"/>
      <c r="G5" s="121"/>
      <c r="H5" s="92" t="s">
        <v>33</v>
      </c>
      <c r="I5" s="93"/>
      <c r="J5" s="94"/>
      <c r="K5" s="94"/>
    </row>
    <row r="6" spans="2:11" ht="23.1" customHeight="1" x14ac:dyDescent="0.4">
      <c r="B6" s="122" t="s">
        <v>6</v>
      </c>
      <c r="C6" s="122"/>
      <c r="D6" s="122"/>
      <c r="E6" s="122"/>
      <c r="F6" s="122"/>
      <c r="G6" s="122"/>
      <c r="H6" s="92"/>
      <c r="I6" s="93"/>
      <c r="J6" s="94"/>
      <c r="K6" s="94"/>
    </row>
    <row r="7" spans="2:11" ht="20.100000000000001" customHeight="1" x14ac:dyDescent="0.25">
      <c r="B7" s="3"/>
      <c r="C7" s="3"/>
      <c r="D7" s="3"/>
      <c r="E7" s="3"/>
      <c r="F7" s="3"/>
      <c r="G7" s="3"/>
      <c r="H7" s="232" t="s">
        <v>64</v>
      </c>
      <c r="I7" s="233"/>
      <c r="J7" s="233"/>
      <c r="K7" s="233"/>
    </row>
    <row r="8" spans="2:11" ht="11.25" customHeight="1" x14ac:dyDescent="0.25">
      <c r="B8" s="3"/>
      <c r="C8" s="3"/>
      <c r="D8" s="3"/>
      <c r="E8" s="252"/>
      <c r="F8" s="252"/>
      <c r="G8" s="253"/>
      <c r="H8" s="250"/>
      <c r="I8" s="251"/>
      <c r="J8" s="251"/>
      <c r="K8" s="251"/>
    </row>
    <row r="9" spans="2:11" ht="15.95" customHeight="1" x14ac:dyDescent="0.25">
      <c r="B9" s="95" t="s">
        <v>93</v>
      </c>
      <c r="C9" s="95"/>
      <c r="D9" s="95"/>
      <c r="E9" s="95"/>
      <c r="F9" s="95"/>
      <c r="G9" s="95"/>
      <c r="H9" s="95"/>
      <c r="I9" s="95"/>
      <c r="J9" s="95"/>
      <c r="K9" s="95"/>
    </row>
    <row r="10" spans="2:11" ht="15.95" customHeight="1" x14ac:dyDescent="0.25">
      <c r="B10" s="95"/>
      <c r="C10" s="95"/>
      <c r="D10" s="95"/>
      <c r="E10" s="95"/>
      <c r="F10" s="95"/>
      <c r="G10" s="95"/>
      <c r="H10" s="95"/>
      <c r="I10" s="95"/>
      <c r="J10" s="95"/>
      <c r="K10" s="95"/>
    </row>
    <row r="11" spans="2:11" ht="15.95" customHeight="1" x14ac:dyDescent="0.25">
      <c r="B11" s="95"/>
      <c r="C11" s="95"/>
      <c r="D11" s="95"/>
      <c r="E11" s="95"/>
      <c r="F11" s="95"/>
      <c r="G11" s="95"/>
      <c r="H11" s="95"/>
      <c r="I11" s="95"/>
      <c r="J11" s="95"/>
      <c r="K11" s="95"/>
    </row>
    <row r="12" spans="2:11" s="1" customFormat="1" ht="19.5" customHeight="1" x14ac:dyDescent="0.2">
      <c r="B12" s="95"/>
      <c r="C12" s="95"/>
      <c r="D12" s="95"/>
      <c r="E12" s="95"/>
      <c r="F12" s="95"/>
      <c r="G12" s="95"/>
      <c r="H12" s="95"/>
      <c r="I12" s="95"/>
      <c r="J12" s="95"/>
      <c r="K12" s="95"/>
    </row>
    <row r="13" spans="2:11" s="1" customFormat="1" ht="6.95" customHeight="1" x14ac:dyDescent="0.2">
      <c r="B13" s="5"/>
      <c r="C13" s="5"/>
      <c r="D13" s="5"/>
      <c r="E13" s="5"/>
      <c r="F13" s="5"/>
      <c r="G13" s="5"/>
      <c r="H13" s="5"/>
      <c r="I13" s="5"/>
      <c r="J13" s="5"/>
      <c r="K13" s="5"/>
    </row>
    <row r="14" spans="2:11" s="1" customFormat="1" x14ac:dyDescent="0.25">
      <c r="B14" s="234" t="s">
        <v>65</v>
      </c>
      <c r="C14" s="235"/>
      <c r="D14" s="235"/>
      <c r="E14" s="235"/>
      <c r="F14" s="235"/>
      <c r="G14" s="235"/>
      <c r="H14" s="235"/>
      <c r="I14" s="235"/>
      <c r="J14" s="235"/>
      <c r="K14" s="236"/>
    </row>
    <row r="15" spans="2:11" s="2" customFormat="1" ht="12.95" customHeight="1" x14ac:dyDescent="0.2">
      <c r="B15" s="99" t="s">
        <v>66</v>
      </c>
      <c r="C15" s="99"/>
      <c r="D15" s="99"/>
      <c r="E15" s="99"/>
      <c r="F15" s="99" t="s">
        <v>67</v>
      </c>
      <c r="G15" s="99"/>
      <c r="H15" s="99"/>
      <c r="I15" s="99"/>
      <c r="J15" s="99"/>
      <c r="K15" s="99"/>
    </row>
    <row r="16" spans="2:11" s="1" customFormat="1" ht="12.95" customHeight="1" x14ac:dyDescent="0.2">
      <c r="B16" s="100"/>
      <c r="C16" s="100"/>
      <c r="D16" s="100"/>
      <c r="E16" s="100"/>
      <c r="F16" s="100"/>
      <c r="G16" s="100"/>
      <c r="H16" s="100"/>
      <c r="I16" s="100"/>
      <c r="J16" s="100"/>
      <c r="K16" s="100"/>
    </row>
    <row r="17" spans="2:11" s="2" customFormat="1" ht="12.95" customHeight="1" x14ac:dyDescent="0.2">
      <c r="B17" s="99" t="s">
        <v>68</v>
      </c>
      <c r="C17" s="99"/>
      <c r="D17" s="99"/>
      <c r="E17" s="99"/>
      <c r="F17" s="99" t="s">
        <v>69</v>
      </c>
      <c r="G17" s="99"/>
      <c r="H17" s="99"/>
      <c r="I17" s="99"/>
      <c r="J17" s="99"/>
      <c r="K17" s="99"/>
    </row>
    <row r="18" spans="2:11" s="1" customFormat="1" ht="12.95" customHeight="1" x14ac:dyDescent="0.2">
      <c r="B18" s="100"/>
      <c r="C18" s="100"/>
      <c r="D18" s="100"/>
      <c r="E18" s="100"/>
      <c r="F18" s="100"/>
      <c r="G18" s="100"/>
      <c r="H18" s="100"/>
      <c r="I18" s="100"/>
      <c r="J18" s="100"/>
      <c r="K18" s="100"/>
    </row>
    <row r="19" spans="2:11" s="2" customFormat="1" ht="12.95" customHeight="1" x14ac:dyDescent="0.2">
      <c r="B19" s="99" t="s">
        <v>89</v>
      </c>
      <c r="C19" s="99"/>
      <c r="D19" s="99"/>
      <c r="E19" s="99"/>
      <c r="F19" s="99" t="s">
        <v>90</v>
      </c>
      <c r="G19" s="99"/>
      <c r="H19" s="99"/>
      <c r="I19" s="99"/>
      <c r="J19" s="99"/>
      <c r="K19" s="99"/>
    </row>
    <row r="20" spans="2:11" s="1" customFormat="1" ht="12.95" customHeight="1" x14ac:dyDescent="0.2">
      <c r="B20" s="100"/>
      <c r="C20" s="100"/>
      <c r="D20" s="100"/>
      <c r="E20" s="100"/>
      <c r="F20" s="100"/>
      <c r="G20" s="100"/>
      <c r="H20" s="100"/>
      <c r="I20" s="100"/>
      <c r="J20" s="100"/>
      <c r="K20" s="100"/>
    </row>
    <row r="21" spans="2:11" s="2" customFormat="1" ht="12.95" customHeight="1" x14ac:dyDescent="0.2">
      <c r="B21" s="99" t="s">
        <v>34</v>
      </c>
      <c r="C21" s="119"/>
      <c r="D21" s="119"/>
      <c r="E21" s="119"/>
      <c r="F21" s="119"/>
      <c r="G21" s="119"/>
      <c r="H21" s="119"/>
      <c r="I21" s="119"/>
      <c r="J21" s="119"/>
      <c r="K21" s="119"/>
    </row>
    <row r="22" spans="2:11" s="1" customFormat="1" ht="24" customHeight="1" x14ac:dyDescent="0.2">
      <c r="B22" s="120"/>
      <c r="C22" s="120"/>
      <c r="D22" s="120"/>
      <c r="E22" s="120"/>
      <c r="F22" s="120"/>
      <c r="G22" s="120"/>
      <c r="H22" s="120"/>
      <c r="I22" s="120"/>
      <c r="J22" s="120"/>
      <c r="K22" s="120"/>
    </row>
    <row r="23" spans="2:11" s="1" customFormat="1" x14ac:dyDescent="0.25">
      <c r="B23" s="116" t="s">
        <v>70</v>
      </c>
      <c r="C23" s="117"/>
      <c r="D23" s="117"/>
      <c r="E23" s="117"/>
      <c r="F23" s="117"/>
      <c r="G23" s="117"/>
      <c r="H23" s="117"/>
      <c r="I23" s="117"/>
      <c r="J23" s="117"/>
      <c r="K23" s="118"/>
    </row>
    <row r="24" spans="2:11" s="1" customFormat="1" ht="12.75" customHeight="1" x14ac:dyDescent="0.2">
      <c r="B24" s="101" t="s">
        <v>11</v>
      </c>
      <c r="C24" s="102"/>
      <c r="D24" s="102"/>
      <c r="E24" s="102"/>
      <c r="F24" s="102"/>
      <c r="G24" s="102"/>
      <c r="H24" s="102"/>
      <c r="I24" s="102"/>
      <c r="J24" s="102"/>
      <c r="K24" s="103"/>
    </row>
    <row r="25" spans="2:11" s="1" customFormat="1" ht="12.75" customHeight="1" x14ac:dyDescent="0.2">
      <c r="B25" s="104" t="s">
        <v>1</v>
      </c>
      <c r="C25" s="105"/>
      <c r="D25" s="26"/>
      <c r="E25" s="27"/>
      <c r="F25" s="30" t="s">
        <v>2</v>
      </c>
      <c r="G25" s="27"/>
      <c r="H25" s="105" t="s">
        <v>14</v>
      </c>
      <c r="I25" s="105"/>
      <c r="J25" s="105" t="s">
        <v>3</v>
      </c>
      <c r="K25" s="109"/>
    </row>
    <row r="26" spans="2:11" s="1" customFormat="1" ht="12.75" customHeight="1" x14ac:dyDescent="0.2">
      <c r="B26" s="106" t="s">
        <v>12</v>
      </c>
      <c r="C26" s="107"/>
      <c r="D26" s="28"/>
      <c r="E26" s="19"/>
      <c r="F26" s="10"/>
      <c r="G26" s="19"/>
      <c r="H26" s="108">
        <v>3099</v>
      </c>
      <c r="I26" s="108"/>
      <c r="J26" s="123">
        <f t="shared" ref="J26:J33" si="0">F26*H26</f>
        <v>0</v>
      </c>
      <c r="K26" s="124"/>
    </row>
    <row r="27" spans="2:11" s="1" customFormat="1" ht="12.75" customHeight="1" x14ac:dyDescent="0.2">
      <c r="B27" s="106" t="s">
        <v>13</v>
      </c>
      <c r="C27" s="107"/>
      <c r="D27" s="28"/>
      <c r="E27" s="19"/>
      <c r="F27" s="11"/>
      <c r="G27" s="19"/>
      <c r="H27" s="108">
        <v>5165</v>
      </c>
      <c r="I27" s="108"/>
      <c r="J27" s="125">
        <f t="shared" si="0"/>
        <v>0</v>
      </c>
      <c r="K27" s="126"/>
    </row>
    <row r="28" spans="2:11" s="1" customFormat="1" ht="12.75" customHeight="1" x14ac:dyDescent="0.2">
      <c r="B28" s="106" t="s">
        <v>35</v>
      </c>
      <c r="C28" s="107"/>
      <c r="D28" s="28"/>
      <c r="E28" s="19"/>
      <c r="F28" s="11"/>
      <c r="G28" s="19"/>
      <c r="H28" s="108">
        <v>10329</v>
      </c>
      <c r="I28" s="108"/>
      <c r="J28" s="125">
        <f t="shared" si="0"/>
        <v>0</v>
      </c>
      <c r="K28" s="126"/>
    </row>
    <row r="29" spans="2:11" s="1" customFormat="1" ht="12.75" customHeight="1" x14ac:dyDescent="0.2">
      <c r="B29" s="106" t="s">
        <v>36</v>
      </c>
      <c r="C29" s="107"/>
      <c r="D29" s="28"/>
      <c r="E29" s="19"/>
      <c r="F29" s="11"/>
      <c r="G29" s="19"/>
      <c r="H29" s="108">
        <v>16527</v>
      </c>
      <c r="I29" s="108"/>
      <c r="J29" s="125">
        <f t="shared" si="0"/>
        <v>0</v>
      </c>
      <c r="K29" s="126"/>
    </row>
    <row r="30" spans="2:11" s="1" customFormat="1" ht="12.75" customHeight="1" x14ac:dyDescent="0.2">
      <c r="B30" s="106" t="s">
        <v>37</v>
      </c>
      <c r="C30" s="107"/>
      <c r="D30" s="28"/>
      <c r="E30" s="19"/>
      <c r="F30" s="11"/>
      <c r="G30" s="19"/>
      <c r="H30" s="108">
        <v>30988</v>
      </c>
      <c r="I30" s="108"/>
      <c r="J30" s="125">
        <f t="shared" si="0"/>
        <v>0</v>
      </c>
      <c r="K30" s="126"/>
    </row>
    <row r="31" spans="2:11" s="1" customFormat="1" ht="12.75" customHeight="1" x14ac:dyDescent="0.2">
      <c r="B31" s="106" t="s">
        <v>38</v>
      </c>
      <c r="C31" s="107"/>
      <c r="D31" s="28"/>
      <c r="E31" s="19"/>
      <c r="F31" s="11"/>
      <c r="G31" s="19"/>
      <c r="H31" s="108">
        <v>51646</v>
      </c>
      <c r="I31" s="108"/>
      <c r="J31" s="125">
        <f t="shared" si="0"/>
        <v>0</v>
      </c>
      <c r="K31" s="126"/>
    </row>
    <row r="32" spans="2:11" s="1" customFormat="1" ht="12.75" customHeight="1" x14ac:dyDescent="0.2">
      <c r="B32" s="106" t="s">
        <v>39</v>
      </c>
      <c r="C32" s="107"/>
      <c r="D32" s="28"/>
      <c r="E32" s="19"/>
      <c r="F32" s="11"/>
      <c r="G32" s="19"/>
      <c r="H32" s="108">
        <v>103292</v>
      </c>
      <c r="I32" s="108"/>
      <c r="J32" s="125">
        <f t="shared" si="0"/>
        <v>0</v>
      </c>
      <c r="K32" s="126"/>
    </row>
    <row r="33" spans="2:11" s="1" customFormat="1" ht="12.75" customHeight="1" x14ac:dyDescent="0.2">
      <c r="B33" s="106" t="s">
        <v>40</v>
      </c>
      <c r="C33" s="107"/>
      <c r="D33" s="28"/>
      <c r="E33" s="19"/>
      <c r="F33" s="11"/>
      <c r="G33" s="19"/>
      <c r="H33" s="108">
        <v>165268</v>
      </c>
      <c r="I33" s="108"/>
      <c r="J33" s="125">
        <f t="shared" si="0"/>
        <v>0</v>
      </c>
      <c r="K33" s="126"/>
    </row>
    <row r="34" spans="2:11" s="1" customFormat="1" ht="12.75" customHeight="1" x14ac:dyDescent="0.2">
      <c r="B34" s="29"/>
      <c r="C34" s="28"/>
      <c r="D34" s="28"/>
      <c r="E34" s="19"/>
      <c r="F34" s="31"/>
      <c r="G34" s="19"/>
      <c r="H34" s="32"/>
      <c r="I34" s="32"/>
      <c r="J34" s="33"/>
      <c r="K34" s="34"/>
    </row>
    <row r="35" spans="2:11" s="1" customFormat="1" ht="12.75" customHeight="1" x14ac:dyDescent="0.2">
      <c r="B35" s="127" t="s">
        <v>15</v>
      </c>
      <c r="C35" s="128"/>
      <c r="D35" s="128"/>
      <c r="E35" s="128"/>
      <c r="F35" s="128"/>
      <c r="G35" s="128"/>
      <c r="H35" s="128"/>
      <c r="I35" s="128"/>
      <c r="J35" s="128"/>
      <c r="K35" s="129"/>
    </row>
    <row r="36" spans="2:11" s="1" customFormat="1" ht="12.75" customHeight="1" x14ac:dyDescent="0.2">
      <c r="B36" s="104" t="s">
        <v>26</v>
      </c>
      <c r="C36" s="105"/>
      <c r="D36" s="105"/>
      <c r="E36" s="35"/>
      <c r="F36" s="30" t="s">
        <v>2</v>
      </c>
      <c r="G36" s="27"/>
      <c r="H36" s="36" t="s">
        <v>16</v>
      </c>
      <c r="I36" s="35"/>
      <c r="J36" s="37" t="s">
        <v>3</v>
      </c>
      <c r="K36" s="38"/>
    </row>
    <row r="37" spans="2:11" s="1" customFormat="1" ht="6.95" customHeight="1" x14ac:dyDescent="0.2">
      <c r="B37" s="195" t="s">
        <v>71</v>
      </c>
      <c r="C37" s="196"/>
      <c r="D37" s="196"/>
      <c r="E37" s="196"/>
      <c r="F37" s="244"/>
      <c r="G37" s="19"/>
      <c r="H37" s="192">
        <v>310</v>
      </c>
      <c r="I37" s="43"/>
      <c r="J37" s="228">
        <f>F37*H37</f>
        <v>0</v>
      </c>
      <c r="K37" s="229"/>
    </row>
    <row r="38" spans="2:11" s="1" customFormat="1" ht="12.75" customHeight="1" x14ac:dyDescent="0.2">
      <c r="B38" s="195"/>
      <c r="C38" s="196"/>
      <c r="D38" s="196"/>
      <c r="E38" s="196"/>
      <c r="F38" s="245"/>
      <c r="G38" s="19"/>
      <c r="H38" s="192"/>
      <c r="I38" s="43"/>
      <c r="J38" s="230"/>
      <c r="K38" s="231"/>
    </row>
    <row r="39" spans="2:11" s="1" customFormat="1" ht="6.95" customHeight="1" x14ac:dyDescent="0.2">
      <c r="B39" s="39"/>
      <c r="C39" s="40"/>
      <c r="D39" s="40"/>
      <c r="E39" s="40"/>
      <c r="F39" s="254"/>
      <c r="G39" s="19"/>
      <c r="H39" s="192">
        <v>1700</v>
      </c>
      <c r="I39" s="43"/>
      <c r="J39" s="228">
        <f>F39*H39</f>
        <v>0</v>
      </c>
      <c r="K39" s="229"/>
    </row>
    <row r="40" spans="2:11" s="1" customFormat="1" ht="12.75" customHeight="1" x14ac:dyDescent="0.2">
      <c r="B40" s="164" t="s">
        <v>72</v>
      </c>
      <c r="C40" s="165"/>
      <c r="D40" s="165"/>
      <c r="E40" s="165"/>
      <c r="F40" s="245"/>
      <c r="G40" s="19"/>
      <c r="H40" s="192"/>
      <c r="I40" s="43"/>
      <c r="J40" s="230"/>
      <c r="K40" s="231"/>
    </row>
    <row r="41" spans="2:11" s="1" customFormat="1" ht="6.95" customHeight="1" x14ac:dyDescent="0.2">
      <c r="B41" s="41"/>
      <c r="C41" s="42"/>
      <c r="D41" s="42"/>
      <c r="E41" s="42"/>
      <c r="F41" s="254"/>
      <c r="G41" s="19"/>
      <c r="H41" s="192">
        <v>1700</v>
      </c>
      <c r="I41" s="192"/>
      <c r="J41" s="255">
        <f>F41*H41</f>
        <v>0</v>
      </c>
      <c r="K41" s="256"/>
    </row>
    <row r="42" spans="2:11" s="1" customFormat="1" ht="12.75" customHeight="1" x14ac:dyDescent="0.2">
      <c r="B42" s="164" t="s">
        <v>96</v>
      </c>
      <c r="C42" s="165"/>
      <c r="D42" s="165"/>
      <c r="E42" s="165"/>
      <c r="F42" s="244"/>
      <c r="G42" s="19"/>
      <c r="H42" s="192"/>
      <c r="I42" s="192"/>
      <c r="J42" s="257"/>
      <c r="K42" s="258"/>
    </row>
    <row r="43" spans="2:11" s="1" customFormat="1" ht="12.75" customHeight="1" x14ac:dyDescent="0.2">
      <c r="B43" s="164"/>
      <c r="C43" s="165"/>
      <c r="D43" s="165"/>
      <c r="E43" s="165"/>
      <c r="F43" s="244"/>
      <c r="G43" s="28"/>
      <c r="H43" s="192"/>
      <c r="I43" s="192"/>
      <c r="J43" s="257"/>
      <c r="K43" s="258"/>
    </row>
    <row r="44" spans="2:11" s="1" customFormat="1" ht="12.75" customHeight="1" x14ac:dyDescent="0.2">
      <c r="B44" s="164"/>
      <c r="C44" s="165"/>
      <c r="D44" s="165"/>
      <c r="E44" s="165"/>
      <c r="F44" s="245"/>
      <c r="G44" s="28"/>
      <c r="H44" s="192"/>
      <c r="I44" s="192"/>
      <c r="J44" s="221"/>
      <c r="K44" s="222"/>
    </row>
    <row r="45" spans="2:11" s="1" customFormat="1" ht="6.95" customHeight="1" x14ac:dyDescent="0.2">
      <c r="B45" s="41"/>
      <c r="C45" s="42"/>
      <c r="D45" s="42"/>
      <c r="E45" s="42"/>
      <c r="F45" s="44"/>
      <c r="G45" s="28"/>
      <c r="H45" s="28"/>
      <c r="I45" s="28"/>
      <c r="J45" s="28"/>
      <c r="K45" s="45"/>
    </row>
    <row r="46" spans="2:11" s="1" customFormat="1" ht="12.75" customHeight="1" x14ac:dyDescent="0.2">
      <c r="B46" s="41"/>
      <c r="C46" s="42"/>
      <c r="D46" s="42"/>
      <c r="E46" s="42"/>
      <c r="F46" s="44"/>
      <c r="G46" s="28"/>
      <c r="H46" s="28"/>
      <c r="I46" s="237" t="s">
        <v>4</v>
      </c>
      <c r="J46" s="237"/>
      <c r="K46" s="238"/>
    </row>
    <row r="47" spans="2:11" s="1" customFormat="1" ht="12.75" customHeight="1" x14ac:dyDescent="0.2">
      <c r="B47" s="225" t="s">
        <v>75</v>
      </c>
      <c r="C47" s="226"/>
      <c r="D47" s="226"/>
      <c r="E47" s="226"/>
      <c r="F47" s="226"/>
      <c r="G47" s="227"/>
      <c r="H47" s="42"/>
      <c r="I47" s="169">
        <f>SUM(J26:K33)+SUM(J37:K44)</f>
        <v>0</v>
      </c>
      <c r="J47" s="170"/>
      <c r="K47" s="171"/>
    </row>
    <row r="48" spans="2:11" s="1" customFormat="1" ht="12.75" customHeight="1" x14ac:dyDescent="0.2">
      <c r="B48" s="241"/>
      <c r="C48" s="242"/>
      <c r="D48" s="242"/>
      <c r="E48" s="242"/>
      <c r="F48" s="242"/>
      <c r="G48" s="243"/>
      <c r="H48" s="46"/>
      <c r="I48" s="172"/>
      <c r="J48" s="173"/>
      <c r="K48" s="174"/>
    </row>
    <row r="49" spans="2:11" s="1" customFormat="1" ht="6.95" customHeight="1" x14ac:dyDescent="0.2">
      <c r="B49" s="29"/>
      <c r="C49" s="28"/>
      <c r="D49" s="28"/>
      <c r="E49" s="19"/>
      <c r="F49" s="31"/>
      <c r="G49" s="19"/>
      <c r="H49" s="32"/>
      <c r="I49" s="32"/>
      <c r="J49" s="33"/>
      <c r="K49" s="34"/>
    </row>
    <row r="50" spans="2:11" s="1" customFormat="1" x14ac:dyDescent="0.25">
      <c r="B50" s="132" t="s">
        <v>80</v>
      </c>
      <c r="C50" s="133"/>
      <c r="D50" s="133"/>
      <c r="E50" s="133"/>
      <c r="F50" s="133"/>
      <c r="G50" s="133"/>
      <c r="H50" s="133"/>
      <c r="I50" s="133"/>
      <c r="J50" s="133"/>
      <c r="K50" s="134"/>
    </row>
    <row r="51" spans="2:11" s="1" customFormat="1" ht="12.75" customHeight="1" x14ac:dyDescent="0.2">
      <c r="B51" s="101" t="s">
        <v>27</v>
      </c>
      <c r="C51" s="102"/>
      <c r="D51" s="102"/>
      <c r="E51" s="102"/>
      <c r="F51" s="102"/>
      <c r="G51" s="102"/>
      <c r="H51" s="102"/>
      <c r="I51" s="102"/>
      <c r="J51" s="102"/>
      <c r="K51" s="103"/>
    </row>
    <row r="52" spans="2:11" s="1" customFormat="1" ht="12.75" customHeight="1" x14ac:dyDescent="0.2">
      <c r="B52" s="104" t="s">
        <v>1</v>
      </c>
      <c r="C52" s="105"/>
      <c r="D52" s="26"/>
      <c r="E52" s="27"/>
      <c r="F52" s="30" t="s">
        <v>2</v>
      </c>
      <c r="G52" s="27"/>
      <c r="H52" s="105" t="s">
        <v>14</v>
      </c>
      <c r="I52" s="105"/>
      <c r="J52" s="105" t="s">
        <v>3</v>
      </c>
      <c r="K52" s="109"/>
    </row>
    <row r="53" spans="2:11" s="1" customFormat="1" ht="12.75" customHeight="1" x14ac:dyDescent="0.2">
      <c r="B53" s="106" t="s">
        <v>12</v>
      </c>
      <c r="C53" s="107"/>
      <c r="D53" s="28"/>
      <c r="E53" s="19"/>
      <c r="F53" s="10"/>
      <c r="G53" s="19"/>
      <c r="H53" s="108">
        <v>6158</v>
      </c>
      <c r="I53" s="108"/>
      <c r="J53" s="239">
        <f t="shared" ref="J53:J62" si="1">F53*H53</f>
        <v>0</v>
      </c>
      <c r="K53" s="240"/>
    </row>
    <row r="54" spans="2:11" s="1" customFormat="1" ht="12.75" customHeight="1" x14ac:dyDescent="0.2">
      <c r="B54" s="106" t="s">
        <v>13</v>
      </c>
      <c r="C54" s="107"/>
      <c r="D54" s="28"/>
      <c r="E54" s="19"/>
      <c r="F54" s="11"/>
      <c r="G54" s="19"/>
      <c r="H54" s="108">
        <v>10263</v>
      </c>
      <c r="I54" s="108"/>
      <c r="J54" s="130">
        <f t="shared" si="1"/>
        <v>0</v>
      </c>
      <c r="K54" s="131"/>
    </row>
    <row r="55" spans="2:11" s="1" customFormat="1" ht="12.75" customHeight="1" x14ac:dyDescent="0.2">
      <c r="B55" s="106" t="s">
        <v>35</v>
      </c>
      <c r="C55" s="107"/>
      <c r="D55" s="28"/>
      <c r="E55" s="19"/>
      <c r="F55" s="11"/>
      <c r="G55" s="19"/>
      <c r="H55" s="108">
        <v>20525</v>
      </c>
      <c r="I55" s="108"/>
      <c r="J55" s="130">
        <f t="shared" si="1"/>
        <v>0</v>
      </c>
      <c r="K55" s="131"/>
    </row>
    <row r="56" spans="2:11" s="1" customFormat="1" ht="12.75" customHeight="1" x14ac:dyDescent="0.2">
      <c r="B56" s="106" t="s">
        <v>36</v>
      </c>
      <c r="C56" s="107"/>
      <c r="D56" s="28"/>
      <c r="E56" s="19"/>
      <c r="F56" s="11"/>
      <c r="G56" s="19"/>
      <c r="H56" s="108">
        <v>32841</v>
      </c>
      <c r="I56" s="108"/>
      <c r="J56" s="130">
        <f t="shared" si="1"/>
        <v>0</v>
      </c>
      <c r="K56" s="131"/>
    </row>
    <row r="57" spans="2:11" s="1" customFormat="1" ht="12.75" customHeight="1" x14ac:dyDescent="0.2">
      <c r="B57" s="106" t="s">
        <v>37</v>
      </c>
      <c r="C57" s="107"/>
      <c r="D57" s="28"/>
      <c r="E57" s="19"/>
      <c r="F57" s="25"/>
      <c r="G57" s="19"/>
      <c r="H57" s="108">
        <v>61576</v>
      </c>
      <c r="I57" s="108"/>
      <c r="J57" s="193">
        <f t="shared" si="1"/>
        <v>0</v>
      </c>
      <c r="K57" s="194"/>
    </row>
    <row r="58" spans="2:11" s="1" customFormat="1" ht="12.75" customHeight="1" x14ac:dyDescent="0.2">
      <c r="B58" s="106" t="s">
        <v>38</v>
      </c>
      <c r="C58" s="107"/>
      <c r="D58" s="28"/>
      <c r="E58" s="19"/>
      <c r="F58" s="25"/>
      <c r="G58" s="19"/>
      <c r="H58" s="108">
        <v>102627</v>
      </c>
      <c r="I58" s="108"/>
      <c r="J58" s="193">
        <f t="shared" ref="J58" si="2">F58*H58</f>
        <v>0</v>
      </c>
      <c r="K58" s="194"/>
    </row>
    <row r="59" spans="2:11" s="1" customFormat="1" ht="12.75" hidden="1" customHeight="1" x14ac:dyDescent="0.2">
      <c r="B59" s="101" t="s">
        <v>91</v>
      </c>
      <c r="C59" s="102"/>
      <c r="D59" s="102"/>
      <c r="E59" s="102"/>
      <c r="F59" s="102"/>
      <c r="G59" s="102"/>
      <c r="H59" s="102"/>
      <c r="I59" s="102"/>
      <c r="J59" s="102"/>
      <c r="K59" s="103"/>
    </row>
    <row r="60" spans="2:11" s="1" customFormat="1" ht="12.75" hidden="1" customHeight="1" x14ac:dyDescent="0.2">
      <c r="B60" s="104" t="s">
        <v>1</v>
      </c>
      <c r="C60" s="105"/>
      <c r="D60" s="26"/>
      <c r="E60" s="27"/>
      <c r="F60" s="30" t="s">
        <v>2</v>
      </c>
      <c r="G60" s="27"/>
      <c r="H60" s="105" t="s">
        <v>14</v>
      </c>
      <c r="I60" s="105"/>
      <c r="J60" s="105" t="s">
        <v>3</v>
      </c>
      <c r="K60" s="109"/>
    </row>
    <row r="61" spans="2:11" s="1" customFormat="1" ht="12.75" customHeight="1" x14ac:dyDescent="0.2">
      <c r="B61" s="106" t="s">
        <v>39</v>
      </c>
      <c r="C61" s="107"/>
      <c r="D61" s="28"/>
      <c r="E61" s="19"/>
      <c r="F61" s="11"/>
      <c r="G61" s="19"/>
      <c r="H61" s="108">
        <v>205255</v>
      </c>
      <c r="I61" s="108"/>
      <c r="J61" s="130">
        <f t="shared" si="1"/>
        <v>0</v>
      </c>
      <c r="K61" s="131"/>
    </row>
    <row r="62" spans="2:11" s="1" customFormat="1" ht="12.75" customHeight="1" x14ac:dyDescent="0.2">
      <c r="B62" s="106" t="s">
        <v>40</v>
      </c>
      <c r="C62" s="107"/>
      <c r="D62" s="28"/>
      <c r="E62" s="19"/>
      <c r="F62" s="11"/>
      <c r="G62" s="19"/>
      <c r="H62" s="108">
        <v>328408</v>
      </c>
      <c r="I62" s="108"/>
      <c r="J62" s="130">
        <f t="shared" si="1"/>
        <v>0</v>
      </c>
      <c r="K62" s="131"/>
    </row>
    <row r="63" spans="2:11" s="1" customFormat="1" ht="6.95" customHeight="1" x14ac:dyDescent="0.2">
      <c r="B63" s="29"/>
      <c r="C63" s="28"/>
      <c r="D63" s="28"/>
      <c r="E63" s="19"/>
      <c r="F63" s="28"/>
      <c r="G63" s="32"/>
      <c r="H63" s="47"/>
      <c r="I63" s="47"/>
      <c r="J63" s="48"/>
      <c r="K63" s="45"/>
    </row>
    <row r="64" spans="2:11" s="1" customFormat="1" ht="12.75" customHeight="1" x14ac:dyDescent="0.2">
      <c r="B64" s="127" t="s">
        <v>17</v>
      </c>
      <c r="C64" s="128"/>
      <c r="D64" s="128"/>
      <c r="E64" s="128"/>
      <c r="F64" s="128"/>
      <c r="G64" s="128"/>
      <c r="H64" s="128"/>
      <c r="I64" s="128"/>
      <c r="J64" s="128"/>
      <c r="K64" s="129"/>
    </row>
    <row r="65" spans="2:11" s="1" customFormat="1" ht="12.75" customHeight="1" x14ac:dyDescent="0.2">
      <c r="B65" s="104" t="s">
        <v>26</v>
      </c>
      <c r="C65" s="105"/>
      <c r="D65" s="105"/>
      <c r="E65" s="49"/>
      <c r="F65" s="50" t="s">
        <v>2</v>
      </c>
      <c r="G65" s="19"/>
      <c r="H65" s="51" t="s">
        <v>16</v>
      </c>
      <c r="I65" s="49"/>
      <c r="J65" s="52" t="s">
        <v>3</v>
      </c>
      <c r="K65" s="38"/>
    </row>
    <row r="66" spans="2:11" s="1" customFormat="1" ht="17.25" customHeight="1" x14ac:dyDescent="0.2">
      <c r="B66" s="195" t="s">
        <v>18</v>
      </c>
      <c r="C66" s="196"/>
      <c r="D66" s="196"/>
      <c r="E66" s="196"/>
      <c r="F66" s="12"/>
      <c r="G66" s="19"/>
      <c r="H66" s="192">
        <v>300</v>
      </c>
      <c r="I66" s="192"/>
      <c r="J66" s="197">
        <f>F66*H66</f>
        <v>0</v>
      </c>
      <c r="K66" s="198"/>
    </row>
    <row r="67" spans="2:11" s="1" customFormat="1" ht="12.75" customHeight="1" x14ac:dyDescent="0.2">
      <c r="B67" s="164" t="s">
        <v>97</v>
      </c>
      <c r="C67" s="165"/>
      <c r="D67" s="165"/>
      <c r="E67" s="165"/>
      <c r="F67" s="53"/>
      <c r="G67" s="19"/>
      <c r="H67" s="54"/>
      <c r="I67" s="54"/>
      <c r="J67" s="54"/>
      <c r="K67" s="55"/>
    </row>
    <row r="68" spans="2:11" s="1" customFormat="1" ht="12.75" customHeight="1" x14ac:dyDescent="0.2">
      <c r="B68" s="164"/>
      <c r="C68" s="165"/>
      <c r="D68" s="165"/>
      <c r="E68" s="165"/>
      <c r="F68" s="31"/>
      <c r="G68" s="19"/>
      <c r="H68" s="54"/>
      <c r="I68" s="54"/>
      <c r="J68" s="54"/>
      <c r="K68" s="55"/>
    </row>
    <row r="69" spans="2:11" s="1" customFormat="1" ht="12.75" customHeight="1" x14ac:dyDescent="0.2">
      <c r="B69" s="164"/>
      <c r="C69" s="165"/>
      <c r="D69" s="165"/>
      <c r="E69" s="165"/>
      <c r="F69" s="86"/>
      <c r="G69" s="19"/>
      <c r="H69" s="192">
        <v>300</v>
      </c>
      <c r="I69" s="192"/>
      <c r="J69" s="197">
        <f>F69*H69</f>
        <v>0</v>
      </c>
      <c r="K69" s="198"/>
    </row>
    <row r="70" spans="2:11" s="1" customFormat="1" ht="12.75" customHeight="1" x14ac:dyDescent="0.2">
      <c r="B70" s="88" t="s">
        <v>19</v>
      </c>
      <c r="C70" s="89"/>
      <c r="D70" s="89"/>
      <c r="E70" s="89"/>
      <c r="F70" s="44"/>
      <c r="G70" s="19"/>
      <c r="H70" s="192"/>
      <c r="I70" s="192"/>
      <c r="J70" s="108"/>
      <c r="K70" s="220"/>
    </row>
    <row r="71" spans="2:11" s="1" customFormat="1" ht="12.75" customHeight="1" x14ac:dyDescent="0.2">
      <c r="B71" s="57"/>
      <c r="C71" s="44"/>
      <c r="D71" s="44"/>
      <c r="E71" s="44"/>
      <c r="F71" s="44"/>
      <c r="G71" s="28"/>
      <c r="H71" s="28"/>
      <c r="I71" s="218" t="s">
        <v>20</v>
      </c>
      <c r="J71" s="218"/>
      <c r="K71" s="219"/>
    </row>
    <row r="72" spans="2:11" s="1" customFormat="1" ht="12.75" customHeight="1" x14ac:dyDescent="0.2">
      <c r="B72" s="225" t="s">
        <v>76</v>
      </c>
      <c r="C72" s="226"/>
      <c r="D72" s="226"/>
      <c r="E72" s="226"/>
      <c r="F72" s="226"/>
      <c r="G72" s="227"/>
      <c r="H72" s="28"/>
      <c r="I72" s="169">
        <f>SUM(J53:K62)+J66+J69</f>
        <v>0</v>
      </c>
      <c r="J72" s="170"/>
      <c r="K72" s="171"/>
    </row>
    <row r="73" spans="2:11" s="1" customFormat="1" ht="12.75" customHeight="1" x14ac:dyDescent="0.2">
      <c r="B73" s="187"/>
      <c r="C73" s="188"/>
      <c r="D73" s="188"/>
      <c r="E73" s="188"/>
      <c r="F73" s="188"/>
      <c r="G73" s="189"/>
      <c r="H73" s="45"/>
      <c r="I73" s="172"/>
      <c r="J73" s="173"/>
      <c r="K73" s="174"/>
    </row>
    <row r="74" spans="2:11" s="1" customFormat="1" ht="6.95" customHeight="1" x14ac:dyDescent="0.2">
      <c r="B74" s="29"/>
      <c r="C74" s="28"/>
      <c r="D74" s="28"/>
      <c r="E74" s="19"/>
      <c r="F74" s="31"/>
      <c r="G74" s="19"/>
      <c r="H74" s="32"/>
      <c r="I74" s="32"/>
      <c r="J74" s="33"/>
      <c r="K74" s="34"/>
    </row>
    <row r="75" spans="2:11" s="1" customFormat="1" x14ac:dyDescent="0.25">
      <c r="B75" s="158" t="s">
        <v>81</v>
      </c>
      <c r="C75" s="159"/>
      <c r="D75" s="159"/>
      <c r="E75" s="159"/>
      <c r="F75" s="159"/>
      <c r="G75" s="159"/>
      <c r="H75" s="159"/>
      <c r="I75" s="159"/>
      <c r="J75" s="159"/>
      <c r="K75" s="160"/>
    </row>
    <row r="76" spans="2:11" s="1" customFormat="1" ht="12.75" customHeight="1" x14ac:dyDescent="0.2">
      <c r="B76" s="101" t="s">
        <v>21</v>
      </c>
      <c r="C76" s="102"/>
      <c r="D76" s="102"/>
      <c r="E76" s="102"/>
      <c r="F76" s="102"/>
      <c r="G76" s="102"/>
      <c r="H76" s="102"/>
      <c r="I76" s="102"/>
      <c r="J76" s="102"/>
      <c r="K76" s="103"/>
    </row>
    <row r="77" spans="2:11" s="1" customFormat="1" ht="12.75" customHeight="1" x14ac:dyDescent="0.2">
      <c r="B77" s="246" t="s">
        <v>84</v>
      </c>
      <c r="C77" s="247"/>
      <c r="D77" s="247"/>
      <c r="E77" s="247"/>
      <c r="F77" s="247"/>
      <c r="G77" s="247"/>
      <c r="H77" s="247"/>
      <c r="I77" s="247"/>
      <c r="J77" s="247"/>
      <c r="K77" s="248"/>
    </row>
    <row r="78" spans="2:11" s="1" customFormat="1" ht="12.75" customHeight="1" x14ac:dyDescent="0.2">
      <c r="B78" s="246"/>
      <c r="C78" s="247"/>
      <c r="D78" s="247"/>
      <c r="E78" s="247"/>
      <c r="F78" s="247"/>
      <c r="G78" s="247"/>
      <c r="H78" s="247"/>
      <c r="I78" s="247"/>
      <c r="J78" s="247"/>
      <c r="K78" s="248"/>
    </row>
    <row r="79" spans="2:11" s="1" customFormat="1" ht="12.75" customHeight="1" x14ac:dyDescent="0.2">
      <c r="B79" s="246"/>
      <c r="C79" s="247"/>
      <c r="D79" s="247"/>
      <c r="E79" s="247"/>
      <c r="F79" s="247"/>
      <c r="G79" s="247"/>
      <c r="H79" s="247"/>
      <c r="I79" s="247"/>
      <c r="J79" s="247"/>
      <c r="K79" s="248"/>
    </row>
    <row r="80" spans="2:11" s="1" customFormat="1" ht="6.95" customHeight="1" x14ac:dyDescent="0.2">
      <c r="B80" s="57"/>
      <c r="C80" s="44"/>
      <c r="D80" s="44"/>
      <c r="E80" s="44"/>
      <c r="F80" s="44"/>
      <c r="G80" s="44"/>
      <c r="H80" s="44"/>
      <c r="I80" s="19"/>
      <c r="J80" s="19"/>
      <c r="K80" s="58"/>
    </row>
    <row r="81" spans="2:11" s="1" customFormat="1" ht="12.75" customHeight="1" x14ac:dyDescent="0.2">
      <c r="B81" s="57"/>
      <c r="C81" s="44"/>
      <c r="D81" s="44"/>
      <c r="E81" s="161" t="s">
        <v>28</v>
      </c>
      <c r="F81" s="161"/>
      <c r="G81" s="161"/>
      <c r="H81" s="76"/>
      <c r="I81" s="27"/>
      <c r="J81" s="59" t="s">
        <v>3</v>
      </c>
      <c r="K81" s="60"/>
    </row>
    <row r="82" spans="2:11" s="1" customFormat="1" ht="9.9499999999999993" customHeight="1" x14ac:dyDescent="0.2">
      <c r="B82" s="57"/>
      <c r="C82" s="44"/>
      <c r="D82" s="44"/>
      <c r="E82" s="199"/>
      <c r="F82" s="199"/>
      <c r="G82" s="199"/>
      <c r="H82" s="44"/>
      <c r="I82" s="19"/>
      <c r="J82" s="228">
        <f>E82*0.8708</f>
        <v>0</v>
      </c>
      <c r="K82" s="229"/>
    </row>
    <row r="83" spans="2:11" s="1" customFormat="1" ht="9.9499999999999993" customHeight="1" x14ac:dyDescent="0.2">
      <c r="B83" s="57"/>
      <c r="C83" s="44"/>
      <c r="D83" s="44"/>
      <c r="E83" s="200"/>
      <c r="F83" s="200"/>
      <c r="G83" s="200"/>
      <c r="H83" s="44"/>
      <c r="I83" s="61"/>
      <c r="J83" s="230"/>
      <c r="K83" s="231"/>
    </row>
    <row r="84" spans="2:11" s="1" customFormat="1" ht="12" customHeight="1" x14ac:dyDescent="0.2">
      <c r="B84" s="57"/>
      <c r="C84" s="44"/>
      <c r="D84" s="44"/>
      <c r="E84" s="44"/>
      <c r="F84" s="44"/>
      <c r="G84" s="44"/>
      <c r="H84" s="44"/>
      <c r="I84" s="62"/>
      <c r="J84" s="48"/>
      <c r="K84" s="45"/>
    </row>
    <row r="85" spans="2:11" s="1" customFormat="1" ht="12.75" customHeight="1" x14ac:dyDescent="0.2">
      <c r="B85" s="127" t="s">
        <v>22</v>
      </c>
      <c r="C85" s="128"/>
      <c r="D85" s="128"/>
      <c r="E85" s="128"/>
      <c r="F85" s="128"/>
      <c r="G85" s="128"/>
      <c r="H85" s="128"/>
      <c r="I85" s="128"/>
      <c r="J85" s="128"/>
      <c r="K85" s="129"/>
    </row>
    <row r="86" spans="2:11" s="1" customFormat="1" ht="12.75" customHeight="1" x14ac:dyDescent="0.2">
      <c r="B86" s="104" t="s">
        <v>26</v>
      </c>
      <c r="C86" s="105"/>
      <c r="D86" s="105"/>
      <c r="E86" s="49"/>
      <c r="F86" s="30" t="s">
        <v>2</v>
      </c>
      <c r="G86" s="27"/>
      <c r="H86" s="36" t="s">
        <v>16</v>
      </c>
      <c r="I86" s="35"/>
      <c r="J86" s="37" t="s">
        <v>3</v>
      </c>
      <c r="K86" s="38"/>
    </row>
    <row r="87" spans="2:11" s="1" customFormat="1" ht="17.25" customHeight="1" x14ac:dyDescent="0.2">
      <c r="B87" s="195" t="s">
        <v>29</v>
      </c>
      <c r="C87" s="196"/>
      <c r="D87" s="196"/>
      <c r="E87" s="196"/>
      <c r="F87" s="12"/>
      <c r="G87" s="19"/>
      <c r="H87" s="192">
        <v>300</v>
      </c>
      <c r="I87" s="192"/>
      <c r="J87" s="221">
        <f>F87*H87</f>
        <v>0</v>
      </c>
      <c r="K87" s="222"/>
    </row>
    <row r="88" spans="2:11" s="1" customFormat="1" ht="12.75" customHeight="1" x14ac:dyDescent="0.2">
      <c r="B88" s="223" t="s">
        <v>98</v>
      </c>
      <c r="C88" s="224"/>
      <c r="D88" s="224"/>
      <c r="E88" s="224"/>
      <c r="F88" s="53"/>
      <c r="G88" s="19"/>
      <c r="H88" s="54"/>
      <c r="I88" s="54"/>
      <c r="J88" s="54"/>
      <c r="K88" s="55"/>
    </row>
    <row r="89" spans="2:11" s="1" customFormat="1" ht="12.75" customHeight="1" x14ac:dyDescent="0.2">
      <c r="B89" s="223"/>
      <c r="C89" s="224"/>
      <c r="D89" s="224"/>
      <c r="E89" s="224"/>
      <c r="F89" s="31"/>
      <c r="G89" s="19"/>
      <c r="H89" s="54"/>
      <c r="I89" s="54"/>
      <c r="J89" s="54"/>
      <c r="K89" s="55"/>
    </row>
    <row r="90" spans="2:11" s="1" customFormat="1" ht="12.75" customHeight="1" x14ac:dyDescent="0.2">
      <c r="B90" s="223"/>
      <c r="C90" s="224"/>
      <c r="D90" s="224"/>
      <c r="E90" s="224"/>
      <c r="F90" s="87"/>
      <c r="G90" s="19"/>
      <c r="H90" s="192">
        <v>300</v>
      </c>
      <c r="I90" s="192"/>
      <c r="J90" s="221">
        <f>F90*H90</f>
        <v>0</v>
      </c>
      <c r="K90" s="222"/>
    </row>
    <row r="91" spans="2:11" s="1" customFormat="1" ht="12.75" customHeight="1" x14ac:dyDescent="0.2">
      <c r="B91" s="88" t="s">
        <v>30</v>
      </c>
      <c r="C91" s="89"/>
      <c r="D91" s="89"/>
      <c r="E91" s="89"/>
      <c r="F91" s="89"/>
      <c r="G91" s="19"/>
      <c r="H91" s="192"/>
      <c r="I91" s="192"/>
      <c r="J91" s="108"/>
      <c r="K91" s="220"/>
    </row>
    <row r="92" spans="2:11" s="1" customFormat="1" ht="12.75" customHeight="1" x14ac:dyDescent="0.2">
      <c r="B92" s="57"/>
      <c r="C92" s="44"/>
      <c r="D92" s="44"/>
      <c r="E92" s="44"/>
      <c r="F92" s="44"/>
      <c r="G92" s="28"/>
      <c r="H92" s="28"/>
      <c r="I92" s="218" t="s">
        <v>23</v>
      </c>
      <c r="J92" s="218"/>
      <c r="K92" s="219"/>
    </row>
    <row r="93" spans="2:11" s="1" customFormat="1" ht="12.75" customHeight="1" x14ac:dyDescent="0.2">
      <c r="B93" s="214" t="s">
        <v>77</v>
      </c>
      <c r="C93" s="215"/>
      <c r="D93" s="215"/>
      <c r="E93" s="215"/>
      <c r="F93" s="215"/>
      <c r="G93" s="216"/>
      <c r="H93" s="28"/>
      <c r="I93" s="169">
        <f>J82+J87+J90</f>
        <v>0</v>
      </c>
      <c r="J93" s="170"/>
      <c r="K93" s="171"/>
    </row>
    <row r="94" spans="2:11" s="1" customFormat="1" ht="12.75" customHeight="1" x14ac:dyDescent="0.2">
      <c r="B94" s="187"/>
      <c r="C94" s="188"/>
      <c r="D94" s="188"/>
      <c r="E94" s="188"/>
      <c r="F94" s="188"/>
      <c r="G94" s="189"/>
      <c r="H94" s="63"/>
      <c r="I94" s="172"/>
      <c r="J94" s="173"/>
      <c r="K94" s="174"/>
    </row>
    <row r="95" spans="2:11" s="1" customFormat="1" ht="6.95" customHeight="1" x14ac:dyDescent="0.2">
      <c r="B95" s="29"/>
      <c r="C95" s="28"/>
      <c r="D95" s="28"/>
      <c r="E95" s="19"/>
      <c r="F95" s="31"/>
      <c r="G95" s="19"/>
      <c r="H95" s="32"/>
      <c r="I95" s="32"/>
      <c r="J95" s="33"/>
      <c r="K95" s="34"/>
    </row>
    <row r="96" spans="2:11" s="1" customFormat="1" x14ac:dyDescent="0.25">
      <c r="B96" s="166" t="s">
        <v>82</v>
      </c>
      <c r="C96" s="167"/>
      <c r="D96" s="167"/>
      <c r="E96" s="167"/>
      <c r="F96" s="167"/>
      <c r="G96" s="167"/>
      <c r="H96" s="167"/>
      <c r="I96" s="167"/>
      <c r="J96" s="167"/>
      <c r="K96" s="168"/>
    </row>
    <row r="97" spans="2:11" s="1" customFormat="1" ht="12.75" customHeight="1" x14ac:dyDescent="0.2">
      <c r="B97" s="101" t="s">
        <v>31</v>
      </c>
      <c r="C97" s="102"/>
      <c r="D97" s="102"/>
      <c r="E97" s="102"/>
      <c r="F97" s="102"/>
      <c r="G97" s="102"/>
      <c r="H97" s="102"/>
      <c r="I97" s="102"/>
      <c r="J97" s="102"/>
      <c r="K97" s="103"/>
    </row>
    <row r="98" spans="2:11" s="1" customFormat="1" ht="12.75" customHeight="1" x14ac:dyDescent="0.2">
      <c r="B98" s="135" t="s">
        <v>60</v>
      </c>
      <c r="C98" s="136"/>
      <c r="D98" s="136"/>
      <c r="E98" s="136"/>
      <c r="F98" s="136"/>
      <c r="G98" s="136"/>
      <c r="H98" s="136"/>
      <c r="I98" s="136"/>
      <c r="J98" s="136"/>
      <c r="K98" s="137"/>
    </row>
    <row r="99" spans="2:11" s="1" customFormat="1" ht="12.75" customHeight="1" x14ac:dyDescent="0.2">
      <c r="B99" s="135"/>
      <c r="C99" s="136"/>
      <c r="D99" s="136"/>
      <c r="E99" s="136"/>
      <c r="F99" s="136"/>
      <c r="G99" s="136"/>
      <c r="H99" s="136"/>
      <c r="I99" s="136"/>
      <c r="J99" s="136"/>
      <c r="K99" s="137"/>
    </row>
    <row r="100" spans="2:11" s="1" customFormat="1" ht="12.75" customHeight="1" x14ac:dyDescent="0.2">
      <c r="B100" s="135"/>
      <c r="C100" s="136"/>
      <c r="D100" s="136"/>
      <c r="E100" s="136"/>
      <c r="F100" s="136"/>
      <c r="G100" s="136"/>
      <c r="H100" s="136"/>
      <c r="I100" s="136"/>
      <c r="J100" s="136"/>
      <c r="K100" s="137"/>
    </row>
    <row r="101" spans="2:11" s="1" customFormat="1" ht="12.75" customHeight="1" x14ac:dyDescent="0.2">
      <c r="B101" s="57"/>
      <c r="C101" s="44"/>
      <c r="D101" s="44"/>
      <c r="E101" s="44"/>
      <c r="F101" s="44"/>
      <c r="G101" s="44"/>
      <c r="H101" s="44"/>
      <c r="I101" s="44"/>
      <c r="J101" s="161" t="s">
        <v>74</v>
      </c>
      <c r="K101" s="162"/>
    </row>
    <row r="102" spans="2:11" s="1" customFormat="1" ht="12.75" customHeight="1" x14ac:dyDescent="0.2">
      <c r="B102" s="104" t="s">
        <v>59</v>
      </c>
      <c r="C102" s="105"/>
      <c r="D102" s="105"/>
      <c r="E102" s="64"/>
      <c r="F102" s="26" t="s">
        <v>61</v>
      </c>
      <c r="G102" s="36" t="s">
        <v>62</v>
      </c>
      <c r="H102" s="30"/>
      <c r="I102" s="30" t="s">
        <v>73</v>
      </c>
      <c r="J102" s="161"/>
      <c r="K102" s="162"/>
    </row>
    <row r="103" spans="2:11" s="1" customFormat="1" ht="12.75" customHeight="1" x14ac:dyDescent="0.2">
      <c r="B103" s="88" t="s">
        <v>41</v>
      </c>
      <c r="C103" s="89"/>
      <c r="D103" s="89"/>
      <c r="E103" s="89"/>
      <c r="F103" s="65">
        <v>0.63</v>
      </c>
      <c r="G103" s="19" t="s">
        <v>55</v>
      </c>
      <c r="H103" s="66"/>
      <c r="I103" s="13"/>
      <c r="J103" s="259">
        <f>F103*I103*4478</f>
        <v>0</v>
      </c>
      <c r="K103" s="260"/>
    </row>
    <row r="104" spans="2:11" s="1" customFormat="1" ht="12.75" customHeight="1" x14ac:dyDescent="0.2">
      <c r="B104" s="88" t="s">
        <v>42</v>
      </c>
      <c r="C104" s="89"/>
      <c r="D104" s="89"/>
      <c r="E104" s="89"/>
      <c r="F104" s="65">
        <v>0.68</v>
      </c>
      <c r="G104" s="19" t="s">
        <v>55</v>
      </c>
      <c r="H104" s="66"/>
      <c r="I104" s="14"/>
      <c r="J104" s="259">
        <f t="shared" ref="J104:J116" si="3">F104*I104*4478</f>
        <v>0</v>
      </c>
      <c r="K104" s="260"/>
    </row>
    <row r="105" spans="2:11" s="1" customFormat="1" ht="12.75" customHeight="1" x14ac:dyDescent="0.2">
      <c r="B105" s="88" t="s">
        <v>43</v>
      </c>
      <c r="C105" s="89"/>
      <c r="D105" s="89"/>
      <c r="E105" s="89"/>
      <c r="F105" s="65">
        <v>0.67</v>
      </c>
      <c r="G105" s="19" t="s">
        <v>55</v>
      </c>
      <c r="H105" s="66"/>
      <c r="I105" s="14"/>
      <c r="J105" s="259">
        <f t="shared" si="3"/>
        <v>0</v>
      </c>
      <c r="K105" s="260"/>
    </row>
    <row r="106" spans="2:11" s="1" customFormat="1" ht="12.75" customHeight="1" x14ac:dyDescent="0.2">
      <c r="B106" s="88" t="s">
        <v>44</v>
      </c>
      <c r="C106" s="89"/>
      <c r="D106" s="89"/>
      <c r="E106" s="89"/>
      <c r="F106" s="65">
        <v>0.19</v>
      </c>
      <c r="G106" s="19" t="s">
        <v>55</v>
      </c>
      <c r="H106" s="66"/>
      <c r="I106" s="14"/>
      <c r="J106" s="259">
        <f t="shared" si="3"/>
        <v>0</v>
      </c>
      <c r="K106" s="260"/>
    </row>
    <row r="107" spans="2:11" s="1" customFormat="1" ht="12.75" customHeight="1" x14ac:dyDescent="0.2">
      <c r="B107" s="88" t="s">
        <v>45</v>
      </c>
      <c r="C107" s="89"/>
      <c r="D107" s="89"/>
      <c r="E107" s="89"/>
      <c r="F107" s="65">
        <v>0.56000000000000005</v>
      </c>
      <c r="G107" s="19" t="s">
        <v>56</v>
      </c>
      <c r="H107" s="66"/>
      <c r="I107" s="14"/>
      <c r="J107" s="259">
        <f t="shared" si="3"/>
        <v>0</v>
      </c>
      <c r="K107" s="260"/>
    </row>
    <row r="108" spans="2:11" s="1" customFormat="1" ht="12.75" customHeight="1" x14ac:dyDescent="0.2">
      <c r="B108" s="88" t="s">
        <v>46</v>
      </c>
      <c r="C108" s="89"/>
      <c r="D108" s="89"/>
      <c r="E108" s="89"/>
      <c r="F108" s="65">
        <v>0.44</v>
      </c>
      <c r="G108" s="19" t="s">
        <v>56</v>
      </c>
      <c r="H108" s="66"/>
      <c r="I108" s="14"/>
      <c r="J108" s="259">
        <f t="shared" si="3"/>
        <v>0</v>
      </c>
      <c r="K108" s="260"/>
    </row>
    <row r="109" spans="2:11" s="1" customFormat="1" ht="12.75" customHeight="1" x14ac:dyDescent="0.2">
      <c r="B109" s="88" t="s">
        <v>47</v>
      </c>
      <c r="C109" s="89"/>
      <c r="D109" s="89"/>
      <c r="E109" s="89"/>
      <c r="F109" s="65">
        <v>0.36</v>
      </c>
      <c r="G109" s="19" t="s">
        <v>56</v>
      </c>
      <c r="H109" s="66"/>
      <c r="I109" s="14"/>
      <c r="J109" s="259">
        <f t="shared" si="3"/>
        <v>0</v>
      </c>
      <c r="K109" s="260"/>
    </row>
    <row r="110" spans="2:11" s="1" customFormat="1" ht="12.75" customHeight="1" x14ac:dyDescent="0.2">
      <c r="B110" s="88" t="s">
        <v>48</v>
      </c>
      <c r="C110" s="89"/>
      <c r="D110" s="89"/>
      <c r="E110" s="89"/>
      <c r="F110" s="65">
        <v>0.69</v>
      </c>
      <c r="G110" s="19" t="s">
        <v>56</v>
      </c>
      <c r="H110" s="66"/>
      <c r="I110" s="14"/>
      <c r="J110" s="259">
        <f t="shared" si="3"/>
        <v>0</v>
      </c>
      <c r="K110" s="260"/>
    </row>
    <row r="111" spans="2:11" s="1" customFormat="1" ht="12.75" customHeight="1" x14ac:dyDescent="0.2">
      <c r="B111" s="88" t="s">
        <v>49</v>
      </c>
      <c r="C111" s="89"/>
      <c r="D111" s="89"/>
      <c r="E111" s="89"/>
      <c r="F111" s="65">
        <v>0.6</v>
      </c>
      <c r="G111" s="19" t="s">
        <v>57</v>
      </c>
      <c r="H111" s="66"/>
      <c r="I111" s="14"/>
      <c r="J111" s="259">
        <f t="shared" si="3"/>
        <v>0</v>
      </c>
      <c r="K111" s="260"/>
    </row>
    <row r="112" spans="2:11" s="1" customFormat="1" ht="12.75" customHeight="1" x14ac:dyDescent="0.2">
      <c r="B112" s="88" t="s">
        <v>50</v>
      </c>
      <c r="C112" s="89"/>
      <c r="D112" s="89"/>
      <c r="E112" s="89"/>
      <c r="F112" s="65">
        <v>1.1499999999999999</v>
      </c>
      <c r="G112" s="19" t="s">
        <v>55</v>
      </c>
      <c r="H112" s="66"/>
      <c r="I112" s="14"/>
      <c r="J112" s="259">
        <f t="shared" si="3"/>
        <v>0</v>
      </c>
      <c r="K112" s="260"/>
    </row>
    <row r="113" spans="2:11" s="1" customFormat="1" ht="12.75" customHeight="1" x14ac:dyDescent="0.2">
      <c r="B113" s="88" t="s">
        <v>51</v>
      </c>
      <c r="C113" s="89"/>
      <c r="D113" s="89"/>
      <c r="E113" s="89"/>
      <c r="F113" s="65">
        <v>1.07</v>
      </c>
      <c r="G113" s="19" t="s">
        <v>55</v>
      </c>
      <c r="H113" s="66"/>
      <c r="I113" s="14"/>
      <c r="J113" s="259">
        <f t="shared" si="3"/>
        <v>0</v>
      </c>
      <c r="K113" s="260"/>
    </row>
    <row r="114" spans="2:11" s="1" customFormat="1" ht="12.75" customHeight="1" x14ac:dyDescent="0.2">
      <c r="B114" s="88" t="s">
        <v>52</v>
      </c>
      <c r="C114" s="89"/>
      <c r="D114" s="89"/>
      <c r="E114" s="89"/>
      <c r="F114" s="65">
        <v>3.08</v>
      </c>
      <c r="G114" s="19" t="s">
        <v>58</v>
      </c>
      <c r="H114" s="66"/>
      <c r="I114" s="14"/>
      <c r="J114" s="259">
        <f t="shared" si="3"/>
        <v>0</v>
      </c>
      <c r="K114" s="260"/>
    </row>
    <row r="115" spans="2:11" s="1" customFormat="1" ht="12.75" customHeight="1" x14ac:dyDescent="0.2">
      <c r="B115" s="88" t="s">
        <v>53</v>
      </c>
      <c r="C115" s="89"/>
      <c r="D115" s="89"/>
      <c r="E115" s="89"/>
      <c r="F115" s="65">
        <v>14.13</v>
      </c>
      <c r="G115" s="19" t="s">
        <v>55</v>
      </c>
      <c r="H115" s="66"/>
      <c r="I115" s="14"/>
      <c r="J115" s="259">
        <f t="shared" si="3"/>
        <v>0</v>
      </c>
      <c r="K115" s="260"/>
    </row>
    <row r="116" spans="2:11" s="1" customFormat="1" ht="12.75" customHeight="1" x14ac:dyDescent="0.2">
      <c r="B116" s="88" t="s">
        <v>54</v>
      </c>
      <c r="C116" s="89"/>
      <c r="D116" s="89"/>
      <c r="E116" s="89"/>
      <c r="F116" s="65">
        <v>13.38</v>
      </c>
      <c r="G116" s="19" t="s">
        <v>55</v>
      </c>
      <c r="H116" s="66"/>
      <c r="I116" s="14"/>
      <c r="J116" s="259">
        <f t="shared" si="3"/>
        <v>0</v>
      </c>
      <c r="K116" s="260"/>
    </row>
    <row r="117" spans="2:11" s="1" customFormat="1" ht="12.75" customHeight="1" x14ac:dyDescent="0.2">
      <c r="B117" s="85" t="s">
        <v>94</v>
      </c>
      <c r="C117" s="62"/>
      <c r="D117" s="62"/>
      <c r="E117" s="62"/>
      <c r="F117" s="65"/>
      <c r="G117" s="19"/>
      <c r="H117" s="66"/>
      <c r="I117" s="82"/>
      <c r="J117" s="190">
        <f t="shared" ref="J117" si="4">F117*H117</f>
        <v>0</v>
      </c>
      <c r="K117" s="191"/>
    </row>
    <row r="118" spans="2:11" s="1" customFormat="1" ht="12.75" customHeight="1" x14ac:dyDescent="0.2">
      <c r="B118" s="249"/>
      <c r="C118" s="249"/>
      <c r="D118" s="249"/>
      <c r="E118" s="249"/>
      <c r="F118" s="15"/>
      <c r="G118" s="213"/>
      <c r="H118" s="213"/>
      <c r="I118" s="16"/>
      <c r="J118" s="261">
        <f>F118*I118*4478</f>
        <v>0</v>
      </c>
      <c r="K118" s="261"/>
    </row>
    <row r="119" spans="2:11" s="1" customFormat="1" ht="6.95" customHeight="1" x14ac:dyDescent="0.2">
      <c r="B119" s="56"/>
      <c r="C119" s="67"/>
      <c r="D119" s="67"/>
      <c r="E119" s="67"/>
      <c r="F119" s="31"/>
      <c r="G119" s="19"/>
      <c r="H119" s="66"/>
      <c r="I119" s="19"/>
      <c r="J119" s="68"/>
      <c r="K119" s="69"/>
    </row>
    <row r="120" spans="2:11" s="1" customFormat="1" ht="12.75" customHeight="1" x14ac:dyDescent="0.2">
      <c r="B120" s="57"/>
      <c r="C120" s="44"/>
      <c r="D120" s="44"/>
      <c r="E120" s="44"/>
      <c r="F120" s="44"/>
      <c r="G120" s="28"/>
      <c r="H120" s="28"/>
      <c r="I120" s="178" t="s">
        <v>24</v>
      </c>
      <c r="J120" s="178"/>
      <c r="K120" s="179"/>
    </row>
    <row r="121" spans="2:11" s="1" customFormat="1" ht="12.75" customHeight="1" x14ac:dyDescent="0.2">
      <c r="B121" s="214" t="s">
        <v>78</v>
      </c>
      <c r="C121" s="215"/>
      <c r="D121" s="215"/>
      <c r="E121" s="215"/>
      <c r="F121" s="215"/>
      <c r="G121" s="216"/>
      <c r="H121" s="28"/>
      <c r="I121" s="169">
        <f>SUM(J103:K118)</f>
        <v>0</v>
      </c>
      <c r="J121" s="180"/>
      <c r="K121" s="181"/>
    </row>
    <row r="122" spans="2:11" s="1" customFormat="1" ht="12.75" customHeight="1" x14ac:dyDescent="0.2">
      <c r="B122" s="187"/>
      <c r="C122" s="188"/>
      <c r="D122" s="188"/>
      <c r="E122" s="188"/>
      <c r="F122" s="188"/>
      <c r="G122" s="189"/>
      <c r="H122" s="63"/>
      <c r="I122" s="182"/>
      <c r="J122" s="183"/>
      <c r="K122" s="184"/>
    </row>
    <row r="123" spans="2:11" s="1" customFormat="1" ht="6.95" customHeight="1" x14ac:dyDescent="0.2">
      <c r="B123" s="70"/>
      <c r="C123" s="71"/>
      <c r="D123" s="71"/>
      <c r="E123" s="22"/>
      <c r="F123" s="72"/>
      <c r="G123" s="22"/>
      <c r="H123" s="73"/>
      <c r="I123" s="73"/>
      <c r="J123" s="74"/>
      <c r="K123" s="75"/>
    </row>
    <row r="124" spans="2:11" s="1" customFormat="1" x14ac:dyDescent="0.25">
      <c r="B124" s="175" t="s">
        <v>83</v>
      </c>
      <c r="C124" s="176"/>
      <c r="D124" s="176"/>
      <c r="E124" s="176"/>
      <c r="F124" s="176"/>
      <c r="G124" s="176"/>
      <c r="H124" s="176"/>
      <c r="I124" s="176"/>
      <c r="J124" s="176"/>
      <c r="K124" s="177"/>
    </row>
    <row r="125" spans="2:11" s="7" customFormat="1" ht="12.75" x14ac:dyDescent="0.2">
      <c r="B125" s="77"/>
      <c r="C125" s="78"/>
      <c r="D125" s="78"/>
      <c r="E125" s="78"/>
      <c r="F125" s="78"/>
      <c r="G125" s="78"/>
      <c r="H125" s="80" t="s">
        <v>92</v>
      </c>
      <c r="I125" s="78"/>
      <c r="J125" s="80" t="s">
        <v>3</v>
      </c>
      <c r="K125" s="81"/>
    </row>
    <row r="126" spans="2:11" s="1" customFormat="1" ht="12.75" customHeight="1" x14ac:dyDescent="0.2">
      <c r="B126" s="164" t="s">
        <v>86</v>
      </c>
      <c r="C126" s="165"/>
      <c r="D126" s="165"/>
      <c r="E126" s="165"/>
      <c r="F126" s="163">
        <v>4357</v>
      </c>
      <c r="G126" s="19"/>
      <c r="H126" s="185"/>
      <c r="I126" s="19"/>
      <c r="J126" s="202">
        <f>F126*H126</f>
        <v>0</v>
      </c>
      <c r="K126" s="203"/>
    </row>
    <row r="127" spans="2:11" s="1" customFormat="1" ht="12.75" customHeight="1" x14ac:dyDescent="0.2">
      <c r="B127" s="164"/>
      <c r="C127" s="165"/>
      <c r="D127" s="165"/>
      <c r="E127" s="165"/>
      <c r="F127" s="163"/>
      <c r="G127" s="19"/>
      <c r="H127" s="186"/>
      <c r="I127" s="19"/>
      <c r="J127" s="204"/>
      <c r="K127" s="205"/>
    </row>
    <row r="128" spans="2:11" s="1" customFormat="1" ht="12.75" customHeight="1" x14ac:dyDescent="0.2">
      <c r="B128" s="41"/>
      <c r="C128" s="42"/>
      <c r="D128" s="42"/>
      <c r="E128" s="42"/>
      <c r="F128" s="67"/>
      <c r="G128" s="19"/>
      <c r="H128" s="201"/>
      <c r="I128" s="19"/>
      <c r="J128" s="206">
        <f>F129*H128</f>
        <v>0</v>
      </c>
      <c r="K128" s="207"/>
    </row>
    <row r="129" spans="2:11" s="1" customFormat="1" ht="12.75" customHeight="1" x14ac:dyDescent="0.2">
      <c r="B129" s="164" t="s">
        <v>87</v>
      </c>
      <c r="C129" s="165"/>
      <c r="D129" s="165"/>
      <c r="E129" s="165"/>
      <c r="F129" s="163">
        <v>5809</v>
      </c>
      <c r="G129" s="19"/>
      <c r="H129" s="185"/>
      <c r="I129" s="19"/>
      <c r="J129" s="208"/>
      <c r="K129" s="209"/>
    </row>
    <row r="130" spans="2:11" s="1" customFormat="1" ht="15" customHeight="1" x14ac:dyDescent="0.2">
      <c r="B130" s="164"/>
      <c r="C130" s="165"/>
      <c r="D130" s="165"/>
      <c r="E130" s="165"/>
      <c r="F130" s="163"/>
      <c r="G130" s="67"/>
      <c r="H130" s="186"/>
      <c r="I130" s="62"/>
      <c r="J130" s="210"/>
      <c r="K130" s="211"/>
    </row>
    <row r="131" spans="2:11" s="1" customFormat="1" ht="10.5" customHeight="1" x14ac:dyDescent="0.2">
      <c r="B131" s="41"/>
      <c r="C131" s="42"/>
      <c r="D131" s="42"/>
      <c r="E131" s="42"/>
      <c r="F131" s="79"/>
      <c r="G131" s="67"/>
      <c r="H131" s="201"/>
      <c r="I131" s="62"/>
      <c r="J131" s="206">
        <f>F132*H131</f>
        <v>0</v>
      </c>
      <c r="K131" s="207"/>
    </row>
    <row r="132" spans="2:11" s="1" customFormat="1" ht="12.75" customHeight="1" x14ac:dyDescent="0.2">
      <c r="B132" s="135" t="s">
        <v>85</v>
      </c>
      <c r="C132" s="136"/>
      <c r="D132" s="136"/>
      <c r="E132" s="136"/>
      <c r="F132" s="163">
        <v>1452</v>
      </c>
      <c r="G132" s="19"/>
      <c r="H132" s="185"/>
      <c r="I132" s="19"/>
      <c r="J132" s="208"/>
      <c r="K132" s="209"/>
    </row>
    <row r="133" spans="2:11" s="1" customFormat="1" ht="12.75" customHeight="1" x14ac:dyDescent="0.2">
      <c r="B133" s="135"/>
      <c r="C133" s="136"/>
      <c r="D133" s="136"/>
      <c r="E133" s="136"/>
      <c r="F133" s="163"/>
      <c r="G133" s="19"/>
      <c r="H133" s="185"/>
      <c r="I133" s="19"/>
      <c r="J133" s="208"/>
      <c r="K133" s="209"/>
    </row>
    <row r="134" spans="2:11" s="1" customFormat="1" ht="12.75" customHeight="1" x14ac:dyDescent="0.2">
      <c r="B134" s="135"/>
      <c r="C134" s="136"/>
      <c r="D134" s="136"/>
      <c r="E134" s="136"/>
      <c r="F134" s="163"/>
      <c r="G134" s="67"/>
      <c r="H134" s="186"/>
      <c r="I134" s="62"/>
      <c r="J134" s="210"/>
      <c r="K134" s="211"/>
    </row>
    <row r="135" spans="2:11" s="1" customFormat="1" ht="12.75" customHeight="1" x14ac:dyDescent="0.2">
      <c r="B135" s="41"/>
      <c r="C135" s="42"/>
      <c r="D135" s="42"/>
      <c r="E135" s="42"/>
      <c r="F135" s="67"/>
      <c r="G135" s="67"/>
      <c r="H135" s="201"/>
      <c r="I135" s="67"/>
      <c r="J135" s="206">
        <f>F136*H135</f>
        <v>0</v>
      </c>
      <c r="K135" s="207"/>
    </row>
    <row r="136" spans="2:11" s="1" customFormat="1" ht="12.75" customHeight="1" x14ac:dyDescent="0.2">
      <c r="B136" s="164" t="s">
        <v>63</v>
      </c>
      <c r="C136" s="165"/>
      <c r="D136" s="165"/>
      <c r="E136" s="165"/>
      <c r="F136" s="163">
        <v>75</v>
      </c>
      <c r="G136" s="19"/>
      <c r="H136" s="185"/>
      <c r="I136" s="19"/>
      <c r="J136" s="208"/>
      <c r="K136" s="209"/>
    </row>
    <row r="137" spans="2:11" s="1" customFormat="1" ht="12.75" customHeight="1" x14ac:dyDescent="0.2">
      <c r="B137" s="164"/>
      <c r="C137" s="165"/>
      <c r="D137" s="165"/>
      <c r="E137" s="165"/>
      <c r="F137" s="163"/>
      <c r="G137" s="67"/>
      <c r="H137" s="186"/>
      <c r="I137" s="62"/>
      <c r="J137" s="210"/>
      <c r="K137" s="211"/>
    </row>
    <row r="138" spans="2:11" s="1" customFormat="1" ht="10.5" customHeight="1" x14ac:dyDescent="0.2">
      <c r="B138" s="41"/>
      <c r="C138" s="42"/>
      <c r="D138" s="42"/>
      <c r="E138" s="42"/>
      <c r="F138" s="79"/>
      <c r="G138" s="67"/>
      <c r="H138" s="82"/>
      <c r="I138" s="62"/>
      <c r="J138" s="83"/>
      <c r="K138" s="84"/>
    </row>
    <row r="139" spans="2:11" s="1" customFormat="1" ht="12.75" customHeight="1" x14ac:dyDescent="0.2">
      <c r="B139" s="41"/>
      <c r="C139" s="42"/>
      <c r="D139" s="42"/>
      <c r="E139" s="42"/>
      <c r="F139" s="44"/>
      <c r="G139" s="28"/>
      <c r="H139" s="28"/>
      <c r="I139" s="218" t="s">
        <v>25</v>
      </c>
      <c r="J139" s="218"/>
      <c r="K139" s="219"/>
    </row>
    <row r="140" spans="2:11" s="1" customFormat="1" ht="12.75" customHeight="1" x14ac:dyDescent="0.2">
      <c r="B140" s="214" t="s">
        <v>79</v>
      </c>
      <c r="C140" s="215"/>
      <c r="D140" s="215"/>
      <c r="E140" s="215"/>
      <c r="F140" s="215"/>
      <c r="G140" s="216"/>
      <c r="H140" s="28"/>
      <c r="I140" s="217">
        <f>J126+J128+J131+J135</f>
        <v>0</v>
      </c>
      <c r="J140" s="217"/>
      <c r="K140" s="217"/>
    </row>
    <row r="141" spans="2:11" s="1" customFormat="1" ht="12.75" customHeight="1" x14ac:dyDescent="0.2">
      <c r="B141" s="187"/>
      <c r="C141" s="188"/>
      <c r="D141" s="188"/>
      <c r="E141" s="188"/>
      <c r="F141" s="188"/>
      <c r="G141" s="189"/>
      <c r="H141" s="28"/>
      <c r="I141" s="217"/>
      <c r="J141" s="217"/>
      <c r="K141" s="217"/>
    </row>
    <row r="142" spans="2:11" s="1" customFormat="1" ht="6.95" customHeight="1" thickBot="1" x14ac:dyDescent="0.25">
      <c r="B142" s="29"/>
      <c r="C142" s="28"/>
      <c r="D142" s="28"/>
      <c r="E142" s="19"/>
      <c r="F142" s="31"/>
      <c r="G142" s="19"/>
      <c r="H142" s="32"/>
      <c r="I142" s="32"/>
      <c r="J142" s="33"/>
      <c r="K142" s="34"/>
    </row>
    <row r="143" spans="2:11" s="1" customFormat="1" ht="12.75" customHeight="1" x14ac:dyDescent="0.2">
      <c r="B143" s="146" t="s">
        <v>95</v>
      </c>
      <c r="C143" s="146"/>
      <c r="D143" s="146"/>
      <c r="E143" s="146"/>
      <c r="F143" s="146"/>
      <c r="G143" s="146"/>
      <c r="H143" s="147"/>
      <c r="I143" s="152">
        <f>I47+I72+I93+I121+I140</f>
        <v>0</v>
      </c>
      <c r="J143" s="153"/>
      <c r="K143" s="153"/>
    </row>
    <row r="144" spans="2:11" s="1" customFormat="1" ht="12.75" customHeight="1" x14ac:dyDescent="0.2">
      <c r="B144" s="148"/>
      <c r="C144" s="148"/>
      <c r="D144" s="148"/>
      <c r="E144" s="148"/>
      <c r="F144" s="148"/>
      <c r="G144" s="148"/>
      <c r="H144" s="149"/>
      <c r="I144" s="154"/>
      <c r="J144" s="155"/>
      <c r="K144" s="155"/>
    </row>
    <row r="145" spans="2:11" s="1" customFormat="1" ht="12.75" customHeight="1" thickBot="1" x14ac:dyDescent="0.25">
      <c r="B145" s="150"/>
      <c r="C145" s="150"/>
      <c r="D145" s="150"/>
      <c r="E145" s="150"/>
      <c r="F145" s="150"/>
      <c r="G145" s="150"/>
      <c r="H145" s="151"/>
      <c r="I145" s="156"/>
      <c r="J145" s="157"/>
      <c r="K145" s="157"/>
    </row>
    <row r="146" spans="2:11" s="2" customFormat="1" ht="12.75" x14ac:dyDescent="0.2">
      <c r="B146" s="8" t="s">
        <v>32</v>
      </c>
      <c r="K146" s="9"/>
    </row>
    <row r="147" spans="2:11" s="2" customFormat="1" ht="12" x14ac:dyDescent="0.2">
      <c r="B147" s="110"/>
      <c r="C147" s="111"/>
      <c r="D147" s="111"/>
      <c r="E147" s="111"/>
      <c r="F147" s="111"/>
      <c r="G147" s="111"/>
      <c r="H147" s="111"/>
      <c r="I147" s="111"/>
      <c r="J147" s="111"/>
      <c r="K147" s="112"/>
    </row>
    <row r="148" spans="2:11" s="2" customFormat="1" ht="12" x14ac:dyDescent="0.2">
      <c r="B148" s="110"/>
      <c r="C148" s="111"/>
      <c r="D148" s="111"/>
      <c r="E148" s="111"/>
      <c r="F148" s="111"/>
      <c r="G148" s="111"/>
      <c r="H148" s="111"/>
      <c r="I148" s="111"/>
      <c r="J148" s="111"/>
      <c r="K148" s="112"/>
    </row>
    <row r="149" spans="2:11" s="2" customFormat="1" ht="12" x14ac:dyDescent="0.2">
      <c r="B149" s="113"/>
      <c r="C149" s="114"/>
      <c r="D149" s="114"/>
      <c r="E149" s="114"/>
      <c r="F149" s="114"/>
      <c r="G149" s="114"/>
      <c r="H149" s="114"/>
      <c r="I149" s="114"/>
      <c r="J149" s="114"/>
      <c r="K149" s="115"/>
    </row>
    <row r="150" spans="2:11" s="6" customFormat="1" ht="14.1" customHeight="1" x14ac:dyDescent="0.25">
      <c r="B150" s="96" t="s">
        <v>88</v>
      </c>
      <c r="C150" s="97"/>
      <c r="D150" s="97"/>
      <c r="E150" s="97"/>
      <c r="F150" s="97"/>
      <c r="G150" s="97"/>
      <c r="H150" s="97"/>
      <c r="I150" s="97"/>
      <c r="J150" s="97"/>
      <c r="K150" s="98"/>
    </row>
    <row r="151" spans="2:11" s="1" customFormat="1" ht="33.75" customHeight="1" x14ac:dyDescent="0.2">
      <c r="B151" s="144"/>
      <c r="C151" s="145"/>
      <c r="D151" s="145"/>
      <c r="E151" s="145"/>
      <c r="F151" s="17"/>
      <c r="G151" s="212"/>
      <c r="H151" s="212"/>
      <c r="I151" s="18"/>
      <c r="J151" s="142"/>
      <c r="K151" s="143"/>
    </row>
    <row r="152" spans="2:11" s="1" customFormat="1" ht="12.95" customHeight="1" x14ac:dyDescent="0.2">
      <c r="B152" s="138" t="s">
        <v>9</v>
      </c>
      <c r="C152" s="139"/>
      <c r="D152" s="139"/>
      <c r="E152" s="139"/>
      <c r="F152" s="19"/>
      <c r="G152" s="20" t="s">
        <v>10</v>
      </c>
      <c r="H152" s="20"/>
      <c r="I152" s="19"/>
      <c r="J152" s="140" t="s">
        <v>0</v>
      </c>
      <c r="K152" s="141"/>
    </row>
    <row r="153" spans="2:11" s="1" customFormat="1" ht="3" customHeight="1" x14ac:dyDescent="0.2">
      <c r="B153" s="21"/>
      <c r="C153" s="22"/>
      <c r="D153" s="22"/>
      <c r="E153" s="22"/>
      <c r="F153" s="23"/>
      <c r="G153" s="22"/>
      <c r="H153" s="22"/>
      <c r="I153" s="22"/>
      <c r="J153" s="22"/>
      <c r="K153" s="24"/>
    </row>
    <row r="154" spans="2:11" s="2" customFormat="1" ht="12" x14ac:dyDescent="0.2"/>
    <row r="155" spans="2:11" s="2" customFormat="1" ht="12" hidden="1" x14ac:dyDescent="0.2"/>
    <row r="156" spans="2:11" s="2" customFormat="1" ht="12" hidden="1" x14ac:dyDescent="0.2"/>
    <row r="157" spans="2:11" s="2" customFormat="1" ht="12" hidden="1" x14ac:dyDescent="0.2"/>
    <row r="158" spans="2:11" s="2" customFormat="1" ht="12" hidden="1" x14ac:dyDescent="0.2"/>
    <row r="159" spans="2:11" s="2" customFormat="1" ht="12" hidden="1" x14ac:dyDescent="0.2"/>
    <row r="160" spans="2:11" s="2" customFormat="1" ht="12" hidden="1" x14ac:dyDescent="0.2"/>
    <row r="161" s="2" customFormat="1" ht="12" hidden="1" x14ac:dyDescent="0.2"/>
    <row r="162" s="2" customFormat="1" ht="12" hidden="1" x14ac:dyDescent="0.2"/>
    <row r="163" s="2" customFormat="1" ht="12" hidden="1" x14ac:dyDescent="0.2"/>
    <row r="164" s="2" customFormat="1" ht="12" hidden="1" x14ac:dyDescent="0.2"/>
    <row r="165" s="2" customFormat="1" ht="12" hidden="1" x14ac:dyDescent="0.2"/>
    <row r="166" s="2" customFormat="1" ht="12" hidden="1" x14ac:dyDescent="0.2"/>
    <row r="167" s="2" customFormat="1" ht="12" hidden="1" x14ac:dyDescent="0.2"/>
    <row r="168" s="2" customFormat="1" ht="12" hidden="1" x14ac:dyDescent="0.2"/>
    <row r="169" s="2" customFormat="1" ht="12" hidden="1" x14ac:dyDescent="0.2"/>
    <row r="170" s="2" customFormat="1" ht="12" hidden="1" x14ac:dyDescent="0.2"/>
  </sheetData>
  <sheetProtection algorithmName="SHA-512" hashValue="iS5DIUA5hn4D5iOTWM9jzE0arMrfCloDvnxdumAZ9TcFenRrubWxu74PRJ6GIA/RCaNvLlzC/+08fQCrjlpFCA==" saltValue="/5WjuIQMkyDaRrH4gXOzng==" spinCount="100000" sheet="1" objects="1" scenarios="1" selectLockedCells="1"/>
  <mergeCells count="212">
    <mergeCell ref="B107:E107"/>
    <mergeCell ref="B108:E108"/>
    <mergeCell ref="B109:E109"/>
    <mergeCell ref="B110:E110"/>
    <mergeCell ref="B111:E111"/>
    <mergeCell ref="B112:E112"/>
    <mergeCell ref="H8:K8"/>
    <mergeCell ref="E8:G8"/>
    <mergeCell ref="B67:E69"/>
    <mergeCell ref="H69:I69"/>
    <mergeCell ref="J69:K69"/>
    <mergeCell ref="H90:I90"/>
    <mergeCell ref="J90:K90"/>
    <mergeCell ref="F39:F40"/>
    <mergeCell ref="F41:F44"/>
    <mergeCell ref="H41:I44"/>
    <mergeCell ref="J41:K44"/>
    <mergeCell ref="H33:I33"/>
    <mergeCell ref="J33:K33"/>
    <mergeCell ref="H32:I32"/>
    <mergeCell ref="B54:C54"/>
    <mergeCell ref="H54:I54"/>
    <mergeCell ref="B65:D65"/>
    <mergeCell ref="J37:K38"/>
    <mergeCell ref="J39:K40"/>
    <mergeCell ref="H39:H40"/>
    <mergeCell ref="I46:K46"/>
    <mergeCell ref="J53:K53"/>
    <mergeCell ref="B47:G47"/>
    <mergeCell ref="B48:G48"/>
    <mergeCell ref="B37:E38"/>
    <mergeCell ref="F37:F38"/>
    <mergeCell ref="H37:H38"/>
    <mergeCell ref="B40:E40"/>
    <mergeCell ref="J58:K58"/>
    <mergeCell ref="J54:K54"/>
    <mergeCell ref="J61:K61"/>
    <mergeCell ref="B62:C62"/>
    <mergeCell ref="H62:I62"/>
    <mergeCell ref="J62:K62"/>
    <mergeCell ref="H7:K7"/>
    <mergeCell ref="B17:E17"/>
    <mergeCell ref="F17:K17"/>
    <mergeCell ref="B18:E18"/>
    <mergeCell ref="F18:K18"/>
    <mergeCell ref="B15:E15"/>
    <mergeCell ref="F15:K15"/>
    <mergeCell ref="B16:E16"/>
    <mergeCell ref="F16:K16"/>
    <mergeCell ref="B14:K14"/>
    <mergeCell ref="H53:I53"/>
    <mergeCell ref="B55:C55"/>
    <mergeCell ref="I72:K73"/>
    <mergeCell ref="I140:K141"/>
    <mergeCell ref="I139:K139"/>
    <mergeCell ref="J118:K118"/>
    <mergeCell ref="B103:E103"/>
    <mergeCell ref="J113:K113"/>
    <mergeCell ref="J103:K103"/>
    <mergeCell ref="J104:K104"/>
    <mergeCell ref="J105:K105"/>
    <mergeCell ref="J60:K60"/>
    <mergeCell ref="E81:G81"/>
    <mergeCell ref="J91:K91"/>
    <mergeCell ref="I92:K92"/>
    <mergeCell ref="J87:K87"/>
    <mergeCell ref="B88:E90"/>
    <mergeCell ref="H70:I70"/>
    <mergeCell ref="J70:K70"/>
    <mergeCell ref="B61:C61"/>
    <mergeCell ref="H61:I61"/>
    <mergeCell ref="B72:G72"/>
    <mergeCell ref="B86:D86"/>
    <mergeCell ref="J109:K109"/>
    <mergeCell ref="H131:H134"/>
    <mergeCell ref="H135:H137"/>
    <mergeCell ref="J126:K127"/>
    <mergeCell ref="J128:K130"/>
    <mergeCell ref="J131:K134"/>
    <mergeCell ref="J135:K137"/>
    <mergeCell ref="F126:F127"/>
    <mergeCell ref="G151:H151"/>
    <mergeCell ref="B113:E113"/>
    <mergeCell ref="B114:E114"/>
    <mergeCell ref="B115:E115"/>
    <mergeCell ref="B116:E116"/>
    <mergeCell ref="G118:H118"/>
    <mergeCell ref="B121:G121"/>
    <mergeCell ref="B122:G122"/>
    <mergeCell ref="B140:G140"/>
    <mergeCell ref="B141:G141"/>
    <mergeCell ref="B118:E118"/>
    <mergeCell ref="B42:E44"/>
    <mergeCell ref="J116:K116"/>
    <mergeCell ref="J117:K117"/>
    <mergeCell ref="B97:K97"/>
    <mergeCell ref="H91:I91"/>
    <mergeCell ref="B56:C56"/>
    <mergeCell ref="H56:I56"/>
    <mergeCell ref="J56:K56"/>
    <mergeCell ref="B57:C57"/>
    <mergeCell ref="H57:I57"/>
    <mergeCell ref="J57:K57"/>
    <mergeCell ref="B64:K64"/>
    <mergeCell ref="B66:E66"/>
    <mergeCell ref="H66:I66"/>
    <mergeCell ref="J66:K66"/>
    <mergeCell ref="E82:G83"/>
    <mergeCell ref="J115:K115"/>
    <mergeCell ref="I47:K48"/>
    <mergeCell ref="B58:C58"/>
    <mergeCell ref="H58:I58"/>
    <mergeCell ref="B52:C52"/>
    <mergeCell ref="H52:I52"/>
    <mergeCell ref="J52:K52"/>
    <mergeCell ref="B53:C53"/>
    <mergeCell ref="I121:K122"/>
    <mergeCell ref="B126:E127"/>
    <mergeCell ref="B129:E130"/>
    <mergeCell ref="F129:F130"/>
    <mergeCell ref="H126:H127"/>
    <mergeCell ref="B60:C60"/>
    <mergeCell ref="B59:K59"/>
    <mergeCell ref="B73:G73"/>
    <mergeCell ref="H60:I60"/>
    <mergeCell ref="H128:H130"/>
    <mergeCell ref="J110:K110"/>
    <mergeCell ref="J111:K111"/>
    <mergeCell ref="J112:K112"/>
    <mergeCell ref="J82:K83"/>
    <mergeCell ref="B85:K85"/>
    <mergeCell ref="B87:E87"/>
    <mergeCell ref="H87:I87"/>
    <mergeCell ref="B93:G93"/>
    <mergeCell ref="B94:G94"/>
    <mergeCell ref="B77:K79"/>
    <mergeCell ref="I71:K71"/>
    <mergeCell ref="B104:E104"/>
    <mergeCell ref="B105:E105"/>
    <mergeCell ref="B106:E106"/>
    <mergeCell ref="B50:K50"/>
    <mergeCell ref="B98:K100"/>
    <mergeCell ref="B152:E152"/>
    <mergeCell ref="J152:K152"/>
    <mergeCell ref="J151:K151"/>
    <mergeCell ref="B151:E151"/>
    <mergeCell ref="B143:H145"/>
    <mergeCell ref="I143:K145"/>
    <mergeCell ref="B75:K75"/>
    <mergeCell ref="B76:K76"/>
    <mergeCell ref="J101:K102"/>
    <mergeCell ref="B132:E134"/>
    <mergeCell ref="F132:F134"/>
    <mergeCell ref="B136:E137"/>
    <mergeCell ref="F136:F137"/>
    <mergeCell ref="J114:K114"/>
    <mergeCell ref="J106:K106"/>
    <mergeCell ref="J107:K107"/>
    <mergeCell ref="J108:K108"/>
    <mergeCell ref="B102:D102"/>
    <mergeCell ref="B96:K96"/>
    <mergeCell ref="I93:K94"/>
    <mergeCell ref="B124:K124"/>
    <mergeCell ref="I120:K120"/>
    <mergeCell ref="B70:E70"/>
    <mergeCell ref="B6:G6"/>
    <mergeCell ref="J26:K26"/>
    <mergeCell ref="J27:K27"/>
    <mergeCell ref="J30:K30"/>
    <mergeCell ref="B35:K35"/>
    <mergeCell ref="H55:I55"/>
    <mergeCell ref="J55:K55"/>
    <mergeCell ref="H29:I29"/>
    <mergeCell ref="J29:K29"/>
    <mergeCell ref="B30:C30"/>
    <mergeCell ref="H30:I30"/>
    <mergeCell ref="B31:C31"/>
    <mergeCell ref="H31:I31"/>
    <mergeCell ref="J31:K31"/>
    <mergeCell ref="B36:D36"/>
    <mergeCell ref="B28:C28"/>
    <mergeCell ref="H28:I28"/>
    <mergeCell ref="J28:K28"/>
    <mergeCell ref="B29:C29"/>
    <mergeCell ref="B51:K51"/>
    <mergeCell ref="B32:C32"/>
    <mergeCell ref="J32:K32"/>
    <mergeCell ref="B33:C33"/>
    <mergeCell ref="B91:F91"/>
    <mergeCell ref="B2:K2"/>
    <mergeCell ref="B3:K3"/>
    <mergeCell ref="H5:I6"/>
    <mergeCell ref="J5:K6"/>
    <mergeCell ref="B9:K12"/>
    <mergeCell ref="B150:K150"/>
    <mergeCell ref="B19:E19"/>
    <mergeCell ref="F19:K19"/>
    <mergeCell ref="F20:K20"/>
    <mergeCell ref="B20:E20"/>
    <mergeCell ref="B24:K24"/>
    <mergeCell ref="B25:C25"/>
    <mergeCell ref="B26:C26"/>
    <mergeCell ref="B27:C27"/>
    <mergeCell ref="H25:I25"/>
    <mergeCell ref="H26:I26"/>
    <mergeCell ref="H27:I27"/>
    <mergeCell ref="J25:K25"/>
    <mergeCell ref="B147:K149"/>
    <mergeCell ref="B23:K23"/>
    <mergeCell ref="B21:K21"/>
    <mergeCell ref="B22:K22"/>
    <mergeCell ref="B5:G5"/>
  </mergeCells>
  <conditionalFormatting sqref="I47:K48">
    <cfRule type="cellIs" dxfId="30" priority="64" operator="equal">
      <formula>0</formula>
    </cfRule>
  </conditionalFormatting>
  <conditionalFormatting sqref="I121:K122 I140:K141">
    <cfRule type="cellIs" dxfId="29" priority="61" operator="equal">
      <formula>0</formula>
    </cfRule>
  </conditionalFormatting>
  <conditionalFormatting sqref="I121:K122">
    <cfRule type="cellIs" dxfId="28" priority="11" operator="equal">
      <formula>0</formula>
    </cfRule>
  </conditionalFormatting>
  <conditionalFormatting sqref="I140:K141">
    <cfRule type="cellIs" dxfId="27" priority="10" operator="equal">
      <formula>0</formula>
    </cfRule>
  </conditionalFormatting>
  <conditionalFormatting sqref="I143:K145">
    <cfRule type="cellIs" dxfId="26" priority="60" operator="equal">
      <formula>0</formula>
    </cfRule>
  </conditionalFormatting>
  <conditionalFormatting sqref="J37">
    <cfRule type="cellIs" dxfId="25" priority="65" operator="equal">
      <formula>0</formula>
    </cfRule>
  </conditionalFormatting>
  <conditionalFormatting sqref="J39">
    <cfRule type="cellIs" dxfId="24" priority="28" operator="equal">
      <formula>0</formula>
    </cfRule>
  </conditionalFormatting>
  <conditionalFormatting sqref="J126 J128 J131 J41 J138:K138">
    <cfRule type="cellIs" dxfId="23" priority="66" operator="equal">
      <formula>0</formula>
    </cfRule>
  </conditionalFormatting>
  <conditionalFormatting sqref="J135">
    <cfRule type="cellIs" dxfId="22" priority="7" operator="equal">
      <formula>0</formula>
    </cfRule>
    <cfRule type="cellIs" dxfId="21" priority="8" operator="equal">
      <formula>0</formula>
    </cfRule>
  </conditionalFormatting>
  <conditionalFormatting sqref="J26:K33 J126 J128 J131">
    <cfRule type="cellIs" dxfId="20" priority="15" operator="equal">
      <formula>0</formula>
    </cfRule>
  </conditionalFormatting>
  <conditionalFormatting sqref="J26:K34">
    <cfRule type="cellIs" dxfId="19" priority="54" operator="equal">
      <formula>0</formula>
    </cfRule>
  </conditionalFormatting>
  <conditionalFormatting sqref="J37:K44 I47:K48">
    <cfRule type="cellIs" dxfId="18" priority="14" operator="equal">
      <formula>0</formula>
    </cfRule>
  </conditionalFormatting>
  <conditionalFormatting sqref="J49:K49">
    <cfRule type="cellIs" dxfId="17" priority="27" operator="equal">
      <formula>0</formula>
    </cfRule>
  </conditionalFormatting>
  <conditionalFormatting sqref="J53:K58 J61:K62 J66:K66 I72:K73">
    <cfRule type="cellIs" dxfId="16" priority="13" operator="equal">
      <formula>0</formula>
    </cfRule>
  </conditionalFormatting>
  <conditionalFormatting sqref="J53:K58">
    <cfRule type="cellIs" dxfId="15" priority="22" operator="equal">
      <formula>0</formula>
    </cfRule>
  </conditionalFormatting>
  <conditionalFormatting sqref="J61:K62">
    <cfRule type="cellIs" dxfId="14" priority="46" operator="equal">
      <formula>0</formula>
    </cfRule>
  </conditionalFormatting>
  <conditionalFormatting sqref="J66:K66 I72:K73">
    <cfRule type="cellIs" dxfId="13" priority="63" operator="equal">
      <formula>0</formula>
    </cfRule>
  </conditionalFormatting>
  <conditionalFormatting sqref="J69:K69">
    <cfRule type="cellIs" dxfId="12" priority="3" operator="equal">
      <formula>0</formula>
    </cfRule>
    <cfRule type="cellIs" dxfId="11" priority="4" operator="equal">
      <formula>0</formula>
    </cfRule>
  </conditionalFormatting>
  <conditionalFormatting sqref="J74:K74">
    <cfRule type="cellIs" dxfId="10" priority="26" operator="equal">
      <formula>0</formula>
    </cfRule>
  </conditionalFormatting>
  <conditionalFormatting sqref="J82:K83 J87:K87 I93:K94">
    <cfRule type="cellIs" dxfId="9" priority="12" operator="equal">
      <formula>0</formula>
    </cfRule>
    <cfRule type="cellIs" dxfId="8" priority="62" operator="equal">
      <formula>0</formula>
    </cfRule>
  </conditionalFormatting>
  <conditionalFormatting sqref="J90:K90">
    <cfRule type="cellIs" dxfId="7" priority="1" operator="equal">
      <formula>0</formula>
    </cfRule>
    <cfRule type="cellIs" dxfId="6" priority="2" operator="equal">
      <formula>0</formula>
    </cfRule>
  </conditionalFormatting>
  <conditionalFormatting sqref="J95:K95">
    <cfRule type="cellIs" dxfId="5" priority="25" operator="equal">
      <formula>0</formula>
    </cfRule>
  </conditionalFormatting>
  <conditionalFormatting sqref="J103:K118">
    <cfRule type="cellIs" dxfId="4" priority="5" operator="equal">
      <formula>0</formula>
    </cfRule>
  </conditionalFormatting>
  <conditionalFormatting sqref="J103:K119">
    <cfRule type="cellIs" dxfId="3" priority="32" operator="equal">
      <formula>0</formula>
    </cfRule>
  </conditionalFormatting>
  <conditionalFormatting sqref="J123:K123">
    <cfRule type="cellIs" dxfId="2" priority="24" operator="equal">
      <formula>0</formula>
    </cfRule>
  </conditionalFormatting>
  <conditionalFormatting sqref="J126:K137">
    <cfRule type="cellIs" dxfId="1" priority="6" operator="equal">
      <formula>0</formula>
    </cfRule>
  </conditionalFormatting>
  <conditionalFormatting sqref="J142:K142">
    <cfRule type="cellIs" dxfId="0" priority="18" operator="equal">
      <formula>0</formula>
    </cfRule>
  </conditionalFormatting>
  <printOptions horizontalCentered="1"/>
  <pageMargins left="0.25" right="0.25" top="0.25" bottom="0.5" header="0" footer="0.3"/>
  <pageSetup scale="98" fitToHeight="3" orientation="portrait" horizontalDpi="1200" verticalDpi="1200" r:id="rId1"/>
  <headerFooter>
    <oddFooter>&amp;L&amp;"Cambria,Regular"&amp;7City of St. Helens &amp;C&amp;"Cambria,Regular"&amp;7SDC WORKSHEET - Commercial/Multifamily_20221207Rev&amp;R&amp;"Cambria,Regular"&amp;7 Page &amp;P</oddFooter>
  </headerFooter>
  <rowBreaks count="2" manualBreakCount="2">
    <brk id="63" max="16383" man="1"/>
    <brk id="123" max="16383" man="1"/>
  </rowBreaks>
  <ignoredErrors>
    <ignoredError sqref="J11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SDC-Commercial and NonSFD</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SharonDarroux</dc:creator>
  <cp:lastModifiedBy>Sharon Darroux</cp:lastModifiedBy>
  <cp:lastPrinted>2022-12-07T21:36:41Z</cp:lastPrinted>
  <dcterms:created xsi:type="dcterms:W3CDTF">2018-10-29T23:32:19Z</dcterms:created>
  <dcterms:modified xsi:type="dcterms:W3CDTF">2025-07-30T16:34:39Z</dcterms:modified>
</cp:coreProperties>
</file>